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90" windowWidth="15135" windowHeight="9255" activeTab="0"/>
  </bookViews>
  <sheets>
    <sheet name="Zins- und Tilgungplan" sheetId="1" r:id="rId1"/>
    <sheet name="Buchungen" sheetId="2" r:id="rId2"/>
    <sheet name="Tabelle3" sheetId="3" r:id="rId3"/>
  </sheets>
  <definedNames>
    <definedName name="_xlnm.Print_Titles" localSheetId="1">'Buchungen'!$1:$1</definedName>
  </definedNames>
  <calcPr fullCalcOnLoad="1"/>
</workbook>
</file>

<file path=xl/comments1.xml><?xml version="1.0" encoding="utf-8"?>
<comments xmlns="http://schemas.openxmlformats.org/spreadsheetml/2006/main">
  <authors>
    <author>Prof. Dr. Klaus Gach</author>
  </authors>
  <commentList>
    <comment ref="B2" authorId="0">
      <text>
        <r>
          <rPr>
            <b/>
            <sz val="8"/>
            <rFont val="Tahoma"/>
            <family val="0"/>
          </rPr>
          <t xml:space="preserve">Prof. Dr. Klaus Gach:
</t>
        </r>
        <r>
          <rPr>
            <sz val="8"/>
            <rFont val="Tahoma"/>
            <family val="0"/>
          </rPr>
          <t xml:space="preserve">
Der Zinssatz muss laufzeitkonform sein, d.h. bei jährlichen Zahlungen ein Jahreszinssatz, bei monatlichen Zahlungen ein Monatszinssatz.</t>
        </r>
      </text>
    </comment>
    <comment ref="B6" authorId="0">
      <text>
        <r>
          <rPr>
            <b/>
            <sz val="8"/>
            <rFont val="Tahoma"/>
            <family val="0"/>
          </rPr>
          <t>Prof. Dr. Klaus Gach:</t>
        </r>
        <r>
          <rPr>
            <sz val="8"/>
            <rFont val="Tahoma"/>
            <family val="0"/>
          </rPr>
          <t xml:space="preserve">
Wenn dieses Programm auf unterjährige Zahlungen angewendet wird, also z.B. auf monatliche Zahlungen mit einem monatlichen Nominalzinssatz, ist der ermittelte Effektivzinssatz ebenfalls laufzeitkonform, also bei monatlichen Zinszahlungen ein monatlicher Zinssatz und kein jährlicher Zinssatz. Das gilt für jede unterjährige Periode zwischen zwei Zinsterminen, sei die Periode ein Monat, ein Quartal oder ein Tag. Mit der Verwendung eines laufzeitkonformen Nominalzinssatzes wird vom Programm unterstellt, dass Zinseszinsen nach Ablauf der Periode zwischen zwei Zinszahlungen anfallen. Bei monatlichen Zinszahlungen werden also monatliche Zinseszinsen unterstellt, bei täglichen Zinszahlungen tägliche Zinseszinsen und bei quartalsmäßigen Zinszahlungen vierteljährliche Zinseszinsen.
Es sei darauf hingewiesen, dass diese Unterstellung, so sinnvoll sie sein mag, nicht den Vorschriften der Preisangabenverordnung entspricht. Nach § 6 Abs. 2 Satz 3 PAngV gilt die exponentielle Verzinsung auch im unterjährigen Bereich. Die hierzu im Anhang zu § 6 PAngV angegebene Formel impliziert jährliche Zinseszinsen auch im unterjährigen Bereich. Damit entspricht ein mit diesem Programm ermittelter Effektivzins für unterjährige Zahlungen nicht den Vorschriften der Preisangabenverordnung.</t>
        </r>
      </text>
    </comment>
    <comment ref="D1" authorId="0">
      <text>
        <r>
          <rPr>
            <b/>
            <sz val="8"/>
            <rFont val="Tahoma"/>
            <family val="0"/>
          </rPr>
          <t>Prof. Dr. Klaus Gach:</t>
        </r>
        <r>
          <rPr>
            <sz val="8"/>
            <rFont val="Tahoma"/>
            <family val="0"/>
          </rPr>
          <t xml:space="preserve">
Eine Periode ist der Zeitraum zwischen zwei Zinszahlungen.</t>
        </r>
      </text>
    </comment>
    <comment ref="G1" authorId="0">
      <text>
        <r>
          <rPr>
            <b/>
            <sz val="8"/>
            <rFont val="Tahoma"/>
            <family val="0"/>
          </rPr>
          <t xml:space="preserve">Prof. Dr. Klaus Gach:
</t>
        </r>
        <r>
          <rPr>
            <sz val="8"/>
            <rFont val="Tahoma"/>
            <family val="2"/>
          </rPr>
          <t>Der Kapitalwert muss gleich null sein. Dann ist der Effektivzins richtig berechnet.</t>
        </r>
      </text>
    </comment>
    <comment ref="B4" authorId="0">
      <text>
        <r>
          <rPr>
            <b/>
            <sz val="8"/>
            <rFont val="Tahoma"/>
            <family val="0"/>
          </rPr>
          <t>Prof. Dr. Klaus Gach:</t>
        </r>
        <r>
          <rPr>
            <sz val="8"/>
            <rFont val="Tahoma"/>
            <family val="0"/>
          </rPr>
          <t xml:space="preserve">
Die Tabelle ist dafür gedacht, dass der Auszahlungsbetrag vorgegeben und der Effektivzinssatz ermittelt wird. Zum Zeitpunkt der Kreditgewährung bzw. Kreditaufnahme stimmt der Effektivzinssatz mit dem Marktzinssatz überein; sonst käme es nicht zur Kreditgewährung. Es ist nun auch möglich, den Marktzinssatz als Effektivzinssatz vorzugeben und den dazu passenden Auszahlungsbetrag zu ermitteln. Hierzu gebe man den Marktzinssatz (oder einen anderen gewünschten Effektivzinssatz) in die Zelle C6 ein, und zwar im Von-Hundert-Format, aber ohne Prozentzeichen. Um beispielsweise 4 % einzugeben, ist einfach in Zelle C6 die Zahl 4 einzugeben. Dann wähle man in der Menüleiste "Extras &gt; Zielwertsuche". Im erscheinenden Fenster "Zielwertsuche" sind folgende Eingaben erforderlich: Die Zielzelle ist H1, der Zielwert ist 0, die veränderliche Zelle ist C4. Nach einem Klick auf "OK" steht in  Zelle C4 der gesuchte Auszahlungsbetrag, der zum gewünschten Effektivzinssatz, dem Marktzinssatz, führt.</t>
        </r>
      </text>
    </comment>
  </commentList>
</comments>
</file>

<file path=xl/sharedStrings.xml><?xml version="1.0" encoding="utf-8"?>
<sst xmlns="http://schemas.openxmlformats.org/spreadsheetml/2006/main" count="24" uniqueCount="24">
  <si>
    <t>Laufzeit</t>
  </si>
  <si>
    <t>Nominalzinssatz</t>
  </si>
  <si>
    <t>Kreditbetrag</t>
  </si>
  <si>
    <t>Auszahlungsbetrag</t>
  </si>
  <si>
    <t>Effektivzinssatz</t>
  </si>
  <si>
    <t>Periode</t>
  </si>
  <si>
    <t>Buchwert zu Beginn der Periode</t>
  </si>
  <si>
    <t>Kreditbetrag zu Beginn der Periode</t>
  </si>
  <si>
    <t>Zinszahlung am Ende der Periode</t>
  </si>
  <si>
    <t>Tilgung am Ende der Periode</t>
  </si>
  <si>
    <t>Verzinsung des Buchwertes</t>
  </si>
  <si>
    <t>Buchwert am Ende der Periode</t>
  </si>
  <si>
    <t>Rückzahlungsbetrag</t>
  </si>
  <si>
    <t>Kapitalwert</t>
  </si>
  <si>
    <r>
      <t>S</t>
    </r>
    <r>
      <rPr>
        <sz val="10"/>
        <rFont val="Arial"/>
        <family val="0"/>
      </rPr>
      <t xml:space="preserve"> Tilgungen</t>
    </r>
  </si>
  <si>
    <t>Annuität</t>
  </si>
  <si>
    <t>Zeitpunkt</t>
  </si>
  <si>
    <t>Sollkonto</t>
  </si>
  <si>
    <t>Habenkonto</t>
  </si>
  <si>
    <t>Betrag</t>
  </si>
  <si>
    <t>Bank</t>
  </si>
  <si>
    <t>Verbindlichkeit</t>
  </si>
  <si>
    <t>Perioden</t>
  </si>
  <si>
    <t>pro Periode</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</si>
</sst>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_ ;\-#,##0.00\ "/>
    <numFmt numFmtId="173" formatCode="0\ \ \ "/>
    <numFmt numFmtId="174" formatCode="_-* #,##0.0\ _D_M_-;\-* #,##0.0\ _D_M_-;_-* &quot;-&quot;??\ _D_M_-;_-@_-"/>
    <numFmt numFmtId="175" formatCode="_-* #,##0\ _D_M_-;\-* #,##0\ _D_M_-;_-* &quot;-&quot;??\ _D_M_-;_-@_-"/>
    <numFmt numFmtId="176" formatCode="0.0%"/>
    <numFmt numFmtId="177" formatCode="0_____ \ \ "/>
    <numFmt numFmtId="178" formatCode="0.000%"/>
    <numFmt numFmtId="179" formatCode="0.0000%"/>
    <numFmt numFmtId="180" formatCode="0.00000%"/>
    <numFmt numFmtId="181" formatCode="0.000000%"/>
    <numFmt numFmtId="182" formatCode="0.0000000%"/>
    <numFmt numFmtId="183" formatCode="0.00000000%"/>
    <numFmt numFmtId="184" formatCode="0_______ \ "/>
  </numFmts>
  <fonts count="5">
    <font>
      <sz val="10"/>
      <name val="Arial"/>
      <family val="0"/>
    </font>
    <font>
      <sz val="8"/>
      <name val="Tahoma"/>
      <family val="0"/>
    </font>
    <font>
      <b/>
      <sz val="8"/>
      <name val="Tahoma"/>
      <family val="0"/>
    </font>
    <font>
      <sz val="10"/>
      <name val="Symbol"/>
      <family val="1"/>
    </font>
    <font>
      <b/>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
    <xf numFmtId="0" fontId="0" fillId="0" borderId="0" xfId="0" applyAlignment="1">
      <alignment/>
    </xf>
    <xf numFmtId="171" fontId="0" fillId="0" borderId="0" xfId="15" applyAlignment="1">
      <alignment/>
    </xf>
    <xf numFmtId="175" fontId="0" fillId="0" borderId="0" xfId="15" applyNumberFormat="1" applyAlignment="1">
      <alignment/>
    </xf>
    <xf numFmtId="10" fontId="0" fillId="0" borderId="0" xfId="17" applyNumberFormat="1" applyAlignment="1">
      <alignment horizontal="left" indent="4"/>
    </xf>
    <xf numFmtId="171" fontId="0" fillId="0" borderId="0" xfId="0" applyNumberFormat="1" applyAlignment="1">
      <alignment/>
    </xf>
    <xf numFmtId="177" fontId="0" fillId="0" borderId="0" xfId="0" applyNumberFormat="1" applyAlignment="1">
      <alignment/>
    </xf>
    <xf numFmtId="0" fontId="0" fillId="0" borderId="0" xfId="0" applyAlignment="1">
      <alignment vertical="top" wrapText="1"/>
    </xf>
    <xf numFmtId="0" fontId="0" fillId="0" borderId="0" xfId="0" applyAlignment="1">
      <alignment vertical="top"/>
    </xf>
    <xf numFmtId="181" fontId="0" fillId="0" borderId="0" xfId="17" applyNumberFormat="1" applyAlignment="1">
      <alignment horizontal="center"/>
    </xf>
    <xf numFmtId="0" fontId="3" fillId="0" borderId="0" xfId="0" applyFont="1" applyAlignment="1">
      <alignment/>
    </xf>
    <xf numFmtId="184" fontId="0" fillId="0" borderId="0" xfId="0" applyNumberFormat="1" applyAlignment="1">
      <alignment/>
    </xf>
  </cellXfs>
  <cellStyles count="6">
    <cellStyle name="Normal" xfId="0"/>
    <cellStyle name="Comma" xfId="15"/>
    <cellStyle name="Comma [0]" xfId="16"/>
    <cellStyle name="Percent" xfId="17"/>
    <cellStyle name="Currency" xfId="18"/>
    <cellStyle name="Currency [0]" xfId="19"/>
  </cellStyles>
  <dxfs count="1">
    <dxf>
      <font>
        <b val="0"/>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228600</xdr:colOff>
      <xdr:row>3</xdr:row>
      <xdr:rowOff>9525</xdr:rowOff>
    </xdr:from>
    <xdr:to>
      <xdr:col>4</xdr:col>
      <xdr:colOff>866775</xdr:colOff>
      <xdr:row>5</xdr:row>
      <xdr:rowOff>9525</xdr:rowOff>
    </xdr:to>
    <xdr:pic>
      <xdr:nvPicPr>
        <xdr:cNvPr id="1" name="btnBerechnen"/>
        <xdr:cNvPicPr preferRelativeResize="1">
          <a:picLocks noChangeAspect="1"/>
        </xdr:cNvPicPr>
      </xdr:nvPicPr>
      <xdr:blipFill>
        <a:blip r:embed="rId1"/>
        <a:stretch>
          <a:fillRect/>
        </a:stretch>
      </xdr:blipFill>
      <xdr:spPr>
        <a:xfrm>
          <a:off x="2971800" y="495300"/>
          <a:ext cx="1743075" cy="3238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I48"/>
  <sheetViews>
    <sheetView tabSelected="1" workbookViewId="0" topLeftCell="A1">
      <selection activeCell="A1" sqref="A1"/>
    </sheetView>
  </sheetViews>
  <sheetFormatPr defaultColWidth="11.421875" defaultRowHeight="12.75"/>
  <cols>
    <col min="1" max="1" width="8.00390625" style="0" customWidth="1"/>
    <col min="2" max="7" width="16.57421875" style="0" customWidth="1"/>
    <col min="8" max="8" width="16.7109375" style="0" customWidth="1"/>
    <col min="9" max="9" width="0.5625" style="0" hidden="1" customWidth="1"/>
  </cols>
  <sheetData>
    <row r="1" spans="1:9" ht="12.75">
      <c r="A1" t="s">
        <v>0</v>
      </c>
      <c r="C1" s="2">
        <v>5</v>
      </c>
      <c r="D1" t="s">
        <v>22</v>
      </c>
      <c r="G1" t="s">
        <v>13</v>
      </c>
      <c r="H1" s="4">
        <f>(D9+E9)/(1+C6)+(D10+E10)/(1+C6)^2+(D11+E11)/(1+C6)^3+(D12+E12)/(1+C6)^4+(D13+E13)/(1+C6)^5+(D14+E14)/(1+C6)^6+(D15+E15)/(1+C6)^7+(D16+E16)/(1+C6)^8+(D17+E17)/(1+C6)^9+(D18+E18)/(1+C6)^10+(D19+E19)/(1+C6)^11+(D20+E20)/(1+C6)^12+(D21+E21)/(1+C6)^13+(D22+E22)/(1+C6)^14+(D23+E23)/(1+C6)^15+(D24+E24)/(1+C6)^16+(D25+E25)/(1+C6)^17+(D26+E26)/(1+C6)^18+(D27+E27)/(1+C6)^19+(D28+E28)/(1+C6)^20+(D29+E29)/(1+C6)^21+(D30+E30)/(1+C6)^22+(D31+E31)/(1+C6)^23+(D32+E32)/(1+C6)^24+(D33+E33)/(1+C6)^25+(D34+E34)/(1+C6)^26+(D35+E35)/(1+C6)^27+(D36+E36)/(1+C6)^28-C4</f>
        <v>0.0004896666359854862</v>
      </c>
      <c r="I1">
        <v>1</v>
      </c>
    </row>
    <row r="2" spans="1:9" ht="12.75">
      <c r="A2" t="s">
        <v>1</v>
      </c>
      <c r="C2" s="3">
        <v>0.05</v>
      </c>
      <c r="D2" t="s">
        <v>23</v>
      </c>
      <c r="G2" s="9" t="s">
        <v>14</v>
      </c>
      <c r="H2" s="4">
        <f>SUM(E9:E36)</f>
        <v>99999.99999999994</v>
      </c>
      <c r="I2">
        <v>2</v>
      </c>
    </row>
    <row r="3" spans="1:9" ht="12.75">
      <c r="A3" t="s">
        <v>2</v>
      </c>
      <c r="C3" s="1">
        <v>100000</v>
      </c>
      <c r="I3">
        <v>3</v>
      </c>
    </row>
    <row r="4" spans="1:9" ht="12.75">
      <c r="A4" t="s">
        <v>3</v>
      </c>
      <c r="C4" s="1">
        <v>95000</v>
      </c>
      <c r="I4">
        <v>4</v>
      </c>
    </row>
    <row r="5" spans="1:9" ht="12.75">
      <c r="A5" t="s">
        <v>12</v>
      </c>
      <c r="C5" s="1">
        <f>C3</f>
        <v>100000</v>
      </c>
      <c r="I5">
        <v>5</v>
      </c>
    </row>
    <row r="6" spans="1:9" ht="12.75">
      <c r="A6" t="s">
        <v>4</v>
      </c>
      <c r="C6" s="8">
        <v>0.06883646796888114</v>
      </c>
      <c r="I6">
        <v>6</v>
      </c>
    </row>
    <row r="7" spans="4:9" ht="12.75">
      <c r="D7" s="2"/>
      <c r="I7">
        <v>7</v>
      </c>
    </row>
    <row r="8" spans="1:9" ht="27" customHeight="1">
      <c r="A8" s="7" t="s">
        <v>5</v>
      </c>
      <c r="B8" s="6" t="s">
        <v>6</v>
      </c>
      <c r="C8" s="6" t="s">
        <v>7</v>
      </c>
      <c r="D8" s="6" t="s">
        <v>8</v>
      </c>
      <c r="E8" s="6" t="s">
        <v>9</v>
      </c>
      <c r="F8" s="6" t="s">
        <v>15</v>
      </c>
      <c r="G8" s="6" t="s">
        <v>10</v>
      </c>
      <c r="H8" s="6" t="s">
        <v>11</v>
      </c>
      <c r="I8">
        <v>8</v>
      </c>
    </row>
    <row r="9" spans="1:9" ht="12.75">
      <c r="A9" s="5">
        <f>IF($C$1&gt;=I1,I1,"")</f>
        <v>1</v>
      </c>
      <c r="B9" s="4">
        <f>C4</f>
        <v>95000</v>
      </c>
      <c r="C9" s="4">
        <f>IF(A9&lt;=$C$1,$C$3,"")</f>
        <v>100000</v>
      </c>
      <c r="D9" s="4">
        <f>IF(F9&gt;0,$C$2*C9,0)</f>
        <v>5000</v>
      </c>
      <c r="E9" s="4">
        <f>IF(F9&gt;0,F9-D9,0)</f>
        <v>18097.479812826805</v>
      </c>
      <c r="F9" s="4">
        <f>IF($C$1&gt;=A9,($C$3*$C$2*(1+$C$2)^($C$1))/((1+$C$2)^($C$1)-1),0)</f>
        <v>23097.479812826805</v>
      </c>
      <c r="G9" s="4">
        <f>IF(A9="","",B9*$C$6)</f>
        <v>6539.4644570437085</v>
      </c>
      <c r="H9" s="4">
        <f>IF(A9="","",B9+G9-D9-E9)</f>
        <v>78441.98464421691</v>
      </c>
      <c r="I9">
        <v>9</v>
      </c>
    </row>
    <row r="10" spans="1:9" ht="12.75">
      <c r="A10" s="5">
        <f aca="true" t="shared" si="0" ref="A10:A36">IF($C$1&gt;=I2,I2,"")</f>
        <v>2</v>
      </c>
      <c r="B10" s="4">
        <f>IF(A10="","",IF(H9="","",H9))</f>
        <v>78441.98464421691</v>
      </c>
      <c r="C10" s="4">
        <f>IF(A10="","",C9-E9)</f>
        <v>81902.5201871732</v>
      </c>
      <c r="D10" s="4">
        <f aca="true" t="shared" si="1" ref="D10:D36">IF(F10&gt;0,$C$2*C10,0)</f>
        <v>4095.12600935866</v>
      </c>
      <c r="E10" s="4">
        <f aca="true" t="shared" si="2" ref="E10:E36">IF(F10&gt;0,F10-D10,0)</f>
        <v>19002.353803468144</v>
      </c>
      <c r="F10" s="4">
        <f aca="true" t="shared" si="3" ref="F10:F36">IF($C$1&gt;=A10,($C$3*$C$2*(1+$C$2)^($C$1))/((1+$C$2)^($C$1)-1),0)</f>
        <v>23097.479812826805</v>
      </c>
      <c r="G10" s="4">
        <f aca="true" t="shared" si="4" ref="G10:G36">IF(A10="","",B10*$C$6)</f>
        <v>5399.669163377103</v>
      </c>
      <c r="H10" s="4">
        <f aca="true" t="shared" si="5" ref="H10:H36">IF(A10="","",B10+G10-D10-E10)</f>
        <v>60744.1739947672</v>
      </c>
      <c r="I10">
        <v>10</v>
      </c>
    </row>
    <row r="11" spans="1:9" ht="12.75">
      <c r="A11" s="5">
        <f t="shared" si="0"/>
        <v>3</v>
      </c>
      <c r="B11" s="4">
        <f aca="true" t="shared" si="6" ref="B11:B36">IF(A11="","",IF(H10="","",H10))</f>
        <v>60744.1739947672</v>
      </c>
      <c r="C11" s="4">
        <f aca="true" t="shared" si="7" ref="C11:C36">IF(A11="","",C10-E10)</f>
        <v>62900.16638370506</v>
      </c>
      <c r="D11" s="4">
        <f t="shared" si="1"/>
        <v>3145.008319185253</v>
      </c>
      <c r="E11" s="4">
        <f t="shared" si="2"/>
        <v>19952.47149364155</v>
      </c>
      <c r="F11" s="4">
        <f t="shared" si="3"/>
        <v>23097.479812826805</v>
      </c>
      <c r="G11" s="4">
        <f t="shared" si="4"/>
        <v>4181.414387486935</v>
      </c>
      <c r="H11" s="4">
        <f t="shared" si="5"/>
        <v>41828.108569427335</v>
      </c>
      <c r="I11">
        <v>11</v>
      </c>
    </row>
    <row r="12" spans="1:9" ht="12.75">
      <c r="A12" s="5">
        <f t="shared" si="0"/>
        <v>4</v>
      </c>
      <c r="B12" s="4">
        <f t="shared" si="6"/>
        <v>41828.108569427335</v>
      </c>
      <c r="C12" s="4">
        <f t="shared" si="7"/>
        <v>42947.6948900635</v>
      </c>
      <c r="D12" s="4">
        <f t="shared" si="1"/>
        <v>2147.384744503175</v>
      </c>
      <c r="E12" s="4">
        <f t="shared" si="2"/>
        <v>20950.09506832363</v>
      </c>
      <c r="F12" s="4">
        <f t="shared" si="3"/>
        <v>23097.479812826805</v>
      </c>
      <c r="G12" s="4">
        <f t="shared" si="4"/>
        <v>2879.2992557382677</v>
      </c>
      <c r="H12" s="4">
        <f t="shared" si="5"/>
        <v>21609.9280123388</v>
      </c>
      <c r="I12">
        <v>12</v>
      </c>
    </row>
    <row r="13" spans="1:9" ht="12.75">
      <c r="A13" s="5">
        <f t="shared" si="0"/>
        <v>5</v>
      </c>
      <c r="B13" s="4">
        <f t="shared" si="6"/>
        <v>21609.9280123388</v>
      </c>
      <c r="C13" s="4">
        <f t="shared" si="7"/>
        <v>21997.599821739874</v>
      </c>
      <c r="D13" s="4">
        <f t="shared" si="1"/>
        <v>1099.8799910869936</v>
      </c>
      <c r="E13" s="4">
        <f t="shared" si="2"/>
        <v>21997.599821739812</v>
      </c>
      <c r="F13" s="4">
        <f t="shared" si="3"/>
        <v>23097.479812826805</v>
      </c>
      <c r="G13" s="4">
        <f t="shared" si="4"/>
        <v>1487.551117431187</v>
      </c>
      <c r="H13" s="4">
        <f t="shared" si="5"/>
        <v>-0.0006830568163422868</v>
      </c>
      <c r="I13">
        <v>13</v>
      </c>
    </row>
    <row r="14" spans="1:9" ht="12.75">
      <c r="A14" s="5">
        <f t="shared" si="0"/>
      </c>
      <c r="B14" s="4">
        <f t="shared" si="6"/>
      </c>
      <c r="C14" s="4">
        <f t="shared" si="7"/>
      </c>
      <c r="D14" s="4">
        <f t="shared" si="1"/>
        <v>0</v>
      </c>
      <c r="E14" s="4">
        <f t="shared" si="2"/>
        <v>0</v>
      </c>
      <c r="F14" s="4">
        <f t="shared" si="3"/>
        <v>0</v>
      </c>
      <c r="G14" s="4">
        <f t="shared" si="4"/>
      </c>
      <c r="H14" s="4">
        <f t="shared" si="5"/>
      </c>
      <c r="I14">
        <v>14</v>
      </c>
    </row>
    <row r="15" spans="1:9" ht="12.75">
      <c r="A15" s="5">
        <f t="shared" si="0"/>
      </c>
      <c r="B15" s="4">
        <f t="shared" si="6"/>
      </c>
      <c r="C15" s="4">
        <f t="shared" si="7"/>
      </c>
      <c r="D15" s="4">
        <f t="shared" si="1"/>
        <v>0</v>
      </c>
      <c r="E15" s="4">
        <f t="shared" si="2"/>
        <v>0</v>
      </c>
      <c r="F15" s="4">
        <f t="shared" si="3"/>
        <v>0</v>
      </c>
      <c r="G15" s="4">
        <f t="shared" si="4"/>
      </c>
      <c r="H15" s="4">
        <f t="shared" si="5"/>
      </c>
      <c r="I15">
        <v>15</v>
      </c>
    </row>
    <row r="16" spans="1:9" ht="12.75">
      <c r="A16" s="5">
        <f t="shared" si="0"/>
      </c>
      <c r="B16" s="4">
        <f t="shared" si="6"/>
      </c>
      <c r="C16" s="4">
        <f t="shared" si="7"/>
      </c>
      <c r="D16" s="4">
        <f t="shared" si="1"/>
        <v>0</v>
      </c>
      <c r="E16" s="4">
        <f t="shared" si="2"/>
        <v>0</v>
      </c>
      <c r="F16" s="4">
        <f t="shared" si="3"/>
        <v>0</v>
      </c>
      <c r="G16" s="4">
        <f t="shared" si="4"/>
      </c>
      <c r="H16" s="4">
        <f t="shared" si="5"/>
      </c>
      <c r="I16">
        <v>16</v>
      </c>
    </row>
    <row r="17" spans="1:9" ht="12.75">
      <c r="A17" s="5">
        <f t="shared" si="0"/>
      </c>
      <c r="B17" s="4">
        <f t="shared" si="6"/>
      </c>
      <c r="C17" s="4">
        <f t="shared" si="7"/>
      </c>
      <c r="D17" s="4">
        <f t="shared" si="1"/>
        <v>0</v>
      </c>
      <c r="E17" s="4">
        <f t="shared" si="2"/>
        <v>0</v>
      </c>
      <c r="F17" s="4">
        <f t="shared" si="3"/>
        <v>0</v>
      </c>
      <c r="G17" s="4">
        <f t="shared" si="4"/>
      </c>
      <c r="H17" s="4">
        <f t="shared" si="5"/>
      </c>
      <c r="I17">
        <v>17</v>
      </c>
    </row>
    <row r="18" spans="1:9" ht="12.75">
      <c r="A18" s="5">
        <f t="shared" si="0"/>
      </c>
      <c r="B18" s="4">
        <f t="shared" si="6"/>
      </c>
      <c r="C18" s="4">
        <f t="shared" si="7"/>
      </c>
      <c r="D18" s="4">
        <f t="shared" si="1"/>
        <v>0</v>
      </c>
      <c r="E18" s="4">
        <f t="shared" si="2"/>
        <v>0</v>
      </c>
      <c r="F18" s="4">
        <f t="shared" si="3"/>
        <v>0</v>
      </c>
      <c r="G18" s="4">
        <f t="shared" si="4"/>
      </c>
      <c r="H18" s="4">
        <f t="shared" si="5"/>
      </c>
      <c r="I18">
        <v>18</v>
      </c>
    </row>
    <row r="19" spans="1:9" ht="12.75">
      <c r="A19" s="5">
        <f t="shared" si="0"/>
      </c>
      <c r="B19" s="4">
        <f t="shared" si="6"/>
      </c>
      <c r="C19" s="4">
        <f t="shared" si="7"/>
      </c>
      <c r="D19" s="4">
        <f t="shared" si="1"/>
        <v>0</v>
      </c>
      <c r="E19" s="4">
        <f t="shared" si="2"/>
        <v>0</v>
      </c>
      <c r="F19" s="4">
        <f t="shared" si="3"/>
        <v>0</v>
      </c>
      <c r="G19" s="4">
        <f t="shared" si="4"/>
      </c>
      <c r="H19" s="4">
        <f t="shared" si="5"/>
      </c>
      <c r="I19">
        <v>19</v>
      </c>
    </row>
    <row r="20" spans="1:9" ht="12.75">
      <c r="A20" s="5">
        <f t="shared" si="0"/>
      </c>
      <c r="B20" s="4">
        <f t="shared" si="6"/>
      </c>
      <c r="C20" s="4">
        <f t="shared" si="7"/>
      </c>
      <c r="D20" s="4">
        <f t="shared" si="1"/>
        <v>0</v>
      </c>
      <c r="E20" s="4">
        <f t="shared" si="2"/>
        <v>0</v>
      </c>
      <c r="F20" s="4">
        <f t="shared" si="3"/>
        <v>0</v>
      </c>
      <c r="G20" s="4">
        <f t="shared" si="4"/>
      </c>
      <c r="H20" s="4">
        <f t="shared" si="5"/>
      </c>
      <c r="I20">
        <v>20</v>
      </c>
    </row>
    <row r="21" spans="1:9" ht="12.75">
      <c r="A21" s="5">
        <f t="shared" si="0"/>
      </c>
      <c r="B21" s="4">
        <f t="shared" si="6"/>
      </c>
      <c r="C21" s="4">
        <f t="shared" si="7"/>
      </c>
      <c r="D21" s="4">
        <f t="shared" si="1"/>
        <v>0</v>
      </c>
      <c r="E21" s="4">
        <f t="shared" si="2"/>
        <v>0</v>
      </c>
      <c r="F21" s="4">
        <f t="shared" si="3"/>
        <v>0</v>
      </c>
      <c r="G21" s="4">
        <f t="shared" si="4"/>
      </c>
      <c r="H21" s="4">
        <f t="shared" si="5"/>
      </c>
      <c r="I21">
        <v>21</v>
      </c>
    </row>
    <row r="22" spans="1:9" ht="12.75">
      <c r="A22" s="5">
        <f t="shared" si="0"/>
      </c>
      <c r="B22" s="4">
        <f t="shared" si="6"/>
      </c>
      <c r="C22" s="4">
        <f t="shared" si="7"/>
      </c>
      <c r="D22" s="4">
        <f t="shared" si="1"/>
        <v>0</v>
      </c>
      <c r="E22" s="4">
        <f t="shared" si="2"/>
        <v>0</v>
      </c>
      <c r="F22" s="4">
        <f t="shared" si="3"/>
        <v>0</v>
      </c>
      <c r="G22" s="4">
        <f t="shared" si="4"/>
      </c>
      <c r="H22" s="4">
        <f t="shared" si="5"/>
      </c>
      <c r="I22">
        <v>22</v>
      </c>
    </row>
    <row r="23" spans="1:9" ht="12.75">
      <c r="A23" s="5">
        <f t="shared" si="0"/>
      </c>
      <c r="B23" s="4">
        <f t="shared" si="6"/>
      </c>
      <c r="C23" s="4">
        <f t="shared" si="7"/>
      </c>
      <c r="D23" s="4">
        <f t="shared" si="1"/>
        <v>0</v>
      </c>
      <c r="E23" s="4">
        <f t="shared" si="2"/>
        <v>0</v>
      </c>
      <c r="F23" s="4">
        <f t="shared" si="3"/>
        <v>0</v>
      </c>
      <c r="G23" s="4">
        <f t="shared" si="4"/>
      </c>
      <c r="H23" s="4">
        <f t="shared" si="5"/>
      </c>
      <c r="I23">
        <v>23</v>
      </c>
    </row>
    <row r="24" spans="1:9" ht="12.75">
      <c r="A24" s="5">
        <f t="shared" si="0"/>
      </c>
      <c r="B24" s="4">
        <f t="shared" si="6"/>
      </c>
      <c r="C24" s="4">
        <f t="shared" si="7"/>
      </c>
      <c r="D24" s="4">
        <f t="shared" si="1"/>
        <v>0</v>
      </c>
      <c r="E24" s="4">
        <f t="shared" si="2"/>
        <v>0</v>
      </c>
      <c r="F24" s="4">
        <f t="shared" si="3"/>
        <v>0</v>
      </c>
      <c r="G24" s="4">
        <f t="shared" si="4"/>
      </c>
      <c r="H24" s="4">
        <f t="shared" si="5"/>
      </c>
      <c r="I24">
        <v>24</v>
      </c>
    </row>
    <row r="25" spans="1:9" ht="12.75">
      <c r="A25" s="5">
        <f t="shared" si="0"/>
      </c>
      <c r="B25" s="4">
        <f t="shared" si="6"/>
      </c>
      <c r="C25" s="4">
        <f t="shared" si="7"/>
      </c>
      <c r="D25" s="4">
        <f t="shared" si="1"/>
        <v>0</v>
      </c>
      <c r="E25" s="4">
        <f t="shared" si="2"/>
        <v>0</v>
      </c>
      <c r="F25" s="4">
        <f t="shared" si="3"/>
        <v>0</v>
      </c>
      <c r="G25" s="4">
        <f t="shared" si="4"/>
      </c>
      <c r="H25" s="4">
        <f t="shared" si="5"/>
      </c>
      <c r="I25">
        <v>25</v>
      </c>
    </row>
    <row r="26" spans="1:9" ht="12.75">
      <c r="A26" s="5">
        <f t="shared" si="0"/>
      </c>
      <c r="B26" s="4">
        <f t="shared" si="6"/>
      </c>
      <c r="C26" s="4">
        <f t="shared" si="7"/>
      </c>
      <c r="D26" s="4">
        <f t="shared" si="1"/>
        <v>0</v>
      </c>
      <c r="E26" s="4">
        <f t="shared" si="2"/>
        <v>0</v>
      </c>
      <c r="F26" s="4">
        <f t="shared" si="3"/>
        <v>0</v>
      </c>
      <c r="G26" s="4">
        <f t="shared" si="4"/>
      </c>
      <c r="H26" s="4">
        <f t="shared" si="5"/>
      </c>
      <c r="I26">
        <v>26</v>
      </c>
    </row>
    <row r="27" spans="1:9" ht="12.75">
      <c r="A27" s="5">
        <f t="shared" si="0"/>
      </c>
      <c r="B27" s="4">
        <f t="shared" si="6"/>
      </c>
      <c r="C27" s="4">
        <f t="shared" si="7"/>
      </c>
      <c r="D27" s="4">
        <f t="shared" si="1"/>
        <v>0</v>
      </c>
      <c r="E27" s="4">
        <f t="shared" si="2"/>
        <v>0</v>
      </c>
      <c r="F27" s="4">
        <f t="shared" si="3"/>
        <v>0</v>
      </c>
      <c r="G27" s="4">
        <f t="shared" si="4"/>
      </c>
      <c r="H27" s="4">
        <f t="shared" si="5"/>
      </c>
      <c r="I27">
        <v>27</v>
      </c>
    </row>
    <row r="28" spans="1:9" ht="12.75">
      <c r="A28" s="5">
        <f t="shared" si="0"/>
      </c>
      <c r="B28" s="4">
        <f t="shared" si="6"/>
      </c>
      <c r="C28" s="4">
        <f t="shared" si="7"/>
      </c>
      <c r="D28" s="4">
        <f t="shared" si="1"/>
        <v>0</v>
      </c>
      <c r="E28" s="4">
        <f t="shared" si="2"/>
        <v>0</v>
      </c>
      <c r="F28" s="4">
        <f t="shared" si="3"/>
        <v>0</v>
      </c>
      <c r="G28" s="4">
        <f t="shared" si="4"/>
      </c>
      <c r="H28" s="4">
        <f t="shared" si="5"/>
      </c>
      <c r="I28">
        <v>28</v>
      </c>
    </row>
    <row r="29" spans="1:8" ht="12.75">
      <c r="A29" s="5">
        <f t="shared" si="0"/>
      </c>
      <c r="B29" s="4">
        <f t="shared" si="6"/>
      </c>
      <c r="C29" s="4">
        <f t="shared" si="7"/>
      </c>
      <c r="D29" s="4">
        <f t="shared" si="1"/>
        <v>0</v>
      </c>
      <c r="E29" s="4">
        <f t="shared" si="2"/>
        <v>0</v>
      </c>
      <c r="F29" s="4">
        <f t="shared" si="3"/>
        <v>0</v>
      </c>
      <c r="G29" s="4">
        <f t="shared" si="4"/>
      </c>
      <c r="H29" s="4">
        <f t="shared" si="5"/>
      </c>
    </row>
    <row r="30" spans="1:8" ht="12.75">
      <c r="A30" s="5">
        <f t="shared" si="0"/>
      </c>
      <c r="B30" s="4">
        <f t="shared" si="6"/>
      </c>
      <c r="C30" s="4">
        <f t="shared" si="7"/>
      </c>
      <c r="D30" s="4">
        <f t="shared" si="1"/>
        <v>0</v>
      </c>
      <c r="E30" s="4">
        <f t="shared" si="2"/>
        <v>0</v>
      </c>
      <c r="F30" s="4">
        <f t="shared" si="3"/>
        <v>0</v>
      </c>
      <c r="G30" s="4">
        <f t="shared" si="4"/>
      </c>
      <c r="H30" s="4">
        <f t="shared" si="5"/>
      </c>
    </row>
    <row r="31" spans="1:8" ht="12.75">
      <c r="A31" s="5">
        <f t="shared" si="0"/>
      </c>
      <c r="B31" s="4">
        <f t="shared" si="6"/>
      </c>
      <c r="C31" s="4">
        <f t="shared" si="7"/>
      </c>
      <c r="D31" s="4">
        <f t="shared" si="1"/>
        <v>0</v>
      </c>
      <c r="E31" s="4">
        <f t="shared" si="2"/>
        <v>0</v>
      </c>
      <c r="F31" s="4">
        <f t="shared" si="3"/>
        <v>0</v>
      </c>
      <c r="G31" s="4">
        <f t="shared" si="4"/>
      </c>
      <c r="H31" s="4">
        <f t="shared" si="5"/>
      </c>
    </row>
    <row r="32" spans="1:8" ht="12.75">
      <c r="A32" s="5">
        <f t="shared" si="0"/>
      </c>
      <c r="B32" s="4">
        <f t="shared" si="6"/>
      </c>
      <c r="C32" s="4">
        <f t="shared" si="7"/>
      </c>
      <c r="D32" s="4">
        <f t="shared" si="1"/>
        <v>0</v>
      </c>
      <c r="E32" s="4">
        <f t="shared" si="2"/>
        <v>0</v>
      </c>
      <c r="F32" s="4">
        <f t="shared" si="3"/>
        <v>0</v>
      </c>
      <c r="G32" s="4">
        <f t="shared" si="4"/>
      </c>
      <c r="H32" s="4">
        <f t="shared" si="5"/>
      </c>
    </row>
    <row r="33" spans="1:8" ht="12.75">
      <c r="A33" s="5">
        <f t="shared" si="0"/>
      </c>
      <c r="B33" s="4">
        <f t="shared" si="6"/>
      </c>
      <c r="C33" s="4">
        <f t="shared" si="7"/>
      </c>
      <c r="D33" s="4">
        <f t="shared" si="1"/>
        <v>0</v>
      </c>
      <c r="E33" s="4">
        <f t="shared" si="2"/>
        <v>0</v>
      </c>
      <c r="F33" s="4">
        <f t="shared" si="3"/>
        <v>0</v>
      </c>
      <c r="G33" s="4">
        <f t="shared" si="4"/>
      </c>
      <c r="H33" s="4">
        <f t="shared" si="5"/>
      </c>
    </row>
    <row r="34" spans="1:8" ht="12.75">
      <c r="A34" s="5">
        <f t="shared" si="0"/>
      </c>
      <c r="B34" s="4">
        <f t="shared" si="6"/>
      </c>
      <c r="C34" s="4">
        <f t="shared" si="7"/>
      </c>
      <c r="D34" s="4">
        <f t="shared" si="1"/>
        <v>0</v>
      </c>
      <c r="E34" s="4">
        <f t="shared" si="2"/>
        <v>0</v>
      </c>
      <c r="F34" s="4">
        <f t="shared" si="3"/>
        <v>0</v>
      </c>
      <c r="G34" s="4">
        <f t="shared" si="4"/>
      </c>
      <c r="H34" s="4">
        <f t="shared" si="5"/>
      </c>
    </row>
    <row r="35" spans="1:8" ht="12.75">
      <c r="A35" s="5">
        <f t="shared" si="0"/>
      </c>
      <c r="B35" s="4">
        <f t="shared" si="6"/>
      </c>
      <c r="C35" s="4">
        <f t="shared" si="7"/>
      </c>
      <c r="D35" s="4">
        <f t="shared" si="1"/>
        <v>0</v>
      </c>
      <c r="E35" s="4">
        <f t="shared" si="2"/>
        <v>0</v>
      </c>
      <c r="F35" s="4">
        <f t="shared" si="3"/>
        <v>0</v>
      </c>
      <c r="G35" s="4">
        <f t="shared" si="4"/>
      </c>
      <c r="H35" s="4">
        <f t="shared" si="5"/>
      </c>
    </row>
    <row r="36" spans="1:8" ht="12.75">
      <c r="A36" s="5">
        <f t="shared" si="0"/>
      </c>
      <c r="B36" s="4">
        <f t="shared" si="6"/>
      </c>
      <c r="C36" s="4">
        <f t="shared" si="7"/>
      </c>
      <c r="D36" s="4">
        <f t="shared" si="1"/>
        <v>0</v>
      </c>
      <c r="E36" s="4">
        <f t="shared" si="2"/>
        <v>0</v>
      </c>
      <c r="F36" s="4">
        <f t="shared" si="3"/>
        <v>0</v>
      </c>
      <c r="G36" s="4">
        <f t="shared" si="4"/>
      </c>
      <c r="H36" s="4">
        <f t="shared" si="5"/>
      </c>
    </row>
    <row r="37" spans="1:8" ht="12.75">
      <c r="A37" s="5"/>
      <c r="B37" s="4"/>
      <c r="C37" s="4"/>
      <c r="D37" s="4"/>
      <c r="E37" s="4"/>
      <c r="F37" s="4"/>
      <c r="G37" s="4"/>
      <c r="H37" s="4"/>
    </row>
    <row r="38" spans="1:8" ht="12.75">
      <c r="A38" s="5"/>
      <c r="B38" s="4"/>
      <c r="C38" s="4"/>
      <c r="D38" s="4"/>
      <c r="E38" s="4"/>
      <c r="F38" s="4"/>
      <c r="G38" s="4"/>
      <c r="H38" s="4"/>
    </row>
    <row r="39" spans="1:8" ht="12.75">
      <c r="A39" s="5"/>
      <c r="B39" s="4"/>
      <c r="C39" s="4"/>
      <c r="D39" s="4"/>
      <c r="E39" s="4"/>
      <c r="F39" s="4"/>
      <c r="G39" s="4"/>
      <c r="H39" s="4"/>
    </row>
    <row r="40" spans="1:8" ht="12.75">
      <c r="A40" s="5"/>
      <c r="B40" s="4"/>
      <c r="C40" s="4"/>
      <c r="D40" s="4"/>
      <c r="E40" s="4"/>
      <c r="F40" s="4"/>
      <c r="G40" s="4"/>
      <c r="H40" s="4"/>
    </row>
    <row r="41" spans="1:8" ht="12.75">
      <c r="A41" s="5"/>
      <c r="B41" s="4"/>
      <c r="C41" s="4"/>
      <c r="D41" s="4"/>
      <c r="E41" s="4"/>
      <c r="F41" s="4"/>
      <c r="G41" s="4"/>
      <c r="H41" s="4"/>
    </row>
    <row r="42" spans="1:8" ht="12.75">
      <c r="A42" s="5"/>
      <c r="B42" s="4"/>
      <c r="C42" s="4"/>
      <c r="D42" s="4"/>
      <c r="E42" s="4"/>
      <c r="F42" s="4"/>
      <c r="G42" s="4"/>
      <c r="H42" s="4"/>
    </row>
    <row r="43" spans="1:8" ht="12.75">
      <c r="A43" s="5"/>
      <c r="B43" s="4"/>
      <c r="C43" s="4"/>
      <c r="D43" s="4"/>
      <c r="E43" s="4"/>
      <c r="F43" s="4"/>
      <c r="G43" s="4"/>
      <c r="H43" s="4"/>
    </row>
    <row r="44" spans="1:8" ht="12.75">
      <c r="A44" s="5"/>
      <c r="B44" s="4"/>
      <c r="C44" s="4"/>
      <c r="D44" s="4"/>
      <c r="E44" s="4"/>
      <c r="F44" s="4"/>
      <c r="G44" s="4"/>
      <c r="H44" s="4"/>
    </row>
    <row r="45" spans="1:8" ht="12.75">
      <c r="A45" s="5"/>
      <c r="B45" s="4"/>
      <c r="C45" s="4"/>
      <c r="D45" s="4"/>
      <c r="E45" s="4"/>
      <c r="F45" s="4"/>
      <c r="G45" s="4"/>
      <c r="H45" s="4"/>
    </row>
    <row r="46" spans="1:8" ht="12.75">
      <c r="A46" s="5"/>
      <c r="B46" s="4"/>
      <c r="C46" s="4"/>
      <c r="D46" s="4"/>
      <c r="E46" s="4"/>
      <c r="F46" s="4"/>
      <c r="G46" s="4"/>
      <c r="H46" s="4"/>
    </row>
    <row r="47" spans="1:8" ht="12.75">
      <c r="A47" s="5"/>
      <c r="B47" s="4"/>
      <c r="C47" s="4"/>
      <c r="D47" s="4"/>
      <c r="E47" s="4"/>
      <c r="F47" s="4"/>
      <c r="G47" s="4"/>
      <c r="H47" s="4"/>
    </row>
    <row r="48" spans="1:5" ht="12.75">
      <c r="A48" s="5"/>
      <c r="E48" s="4"/>
    </row>
  </sheetData>
  <conditionalFormatting sqref="H1 D9:F36">
    <cfRule type="cellIs" priority="1" dxfId="0" operator="equal" stopIfTrue="1">
      <formula>0</formula>
    </cfRule>
  </conditionalFormatting>
  <dataValidations count="2">
    <dataValidation type="list" showInputMessage="1" showErrorMessage="1" errorTitle="Laufzeit" error="Die Laufzeit kann zwischen 1 und 28 Perioden betragen. Der Wert muß ganzzahlig sein." sqref="C1">
      <formula1>$I$1:$I$28</formula1>
    </dataValidation>
    <dataValidation showInputMessage="1" showErrorMessage="1" sqref="C3"/>
  </dataValidations>
  <printOptions/>
  <pageMargins left="0.7874015748031497" right="0.5905511811023623" top="0.984251968503937" bottom="0.5905511811023623" header="0.35" footer="0.34"/>
  <pageSetup horizontalDpi="300" verticalDpi="300" orientation="landscape" paperSize="9" r:id="rId4"/>
  <headerFooter alignWithMargins="0">
    <oddHeader>&amp;C&amp;"Arial,Fett"&amp;12Die Bewertung von Verbindlichkeiten nach der Effektivzinsmethode gemäß IAS 39.9 und IAS 39.47 am Beispiel eines Annuitätendarlehens mit Disagio</oddHeader>
    <oddFooter>&amp;R&amp;6&amp;F</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Tabelle2"/>
  <dimension ref="A1:D86"/>
  <sheetViews>
    <sheetView workbookViewId="0" topLeftCell="A1">
      <selection activeCell="A1" sqref="A1"/>
    </sheetView>
  </sheetViews>
  <sheetFormatPr defaultColWidth="11.421875" defaultRowHeight="12.75"/>
  <cols>
    <col min="1" max="1" width="8.57421875" style="0" bestFit="1" customWidth="1"/>
    <col min="2" max="3" width="13.140625" style="0" bestFit="1" customWidth="1"/>
    <col min="4" max="4" width="14.7109375" style="0" bestFit="1" customWidth="1"/>
  </cols>
  <sheetData>
    <row r="1" spans="1:4" ht="12.75">
      <c r="A1" t="s">
        <v>16</v>
      </c>
      <c r="B1" t="s">
        <v>17</v>
      </c>
      <c r="C1" t="s">
        <v>18</v>
      </c>
      <c r="D1" t="s">
        <v>19</v>
      </c>
    </row>
    <row r="2" spans="1:4" ht="12.75">
      <c r="A2" s="10">
        <v>0</v>
      </c>
      <c r="B2" t="s">
        <v>20</v>
      </c>
      <c r="C2" t="s">
        <v>21</v>
      </c>
      <c r="D2" s="4">
        <f>'Zins- und Tilgungplan'!B9</f>
        <v>95000</v>
      </c>
    </row>
    <row r="3" spans="1:4" ht="12.75">
      <c r="A3" s="10">
        <f>'Zins- und Tilgungplan'!A9</f>
        <v>1</v>
      </c>
      <c r="B3" t="str">
        <f>IF(A3="","","Zinsaufwand")</f>
        <v>Zinsaufwand</v>
      </c>
      <c r="C3" t="str">
        <f>IF(A3="","","Bank")</f>
        <v>Bank</v>
      </c>
      <c r="D3" s="4">
        <f>IF(A3="","",'Zins- und Tilgungplan'!D9)</f>
        <v>5000</v>
      </c>
    </row>
    <row r="4" spans="1:4" ht="12.75">
      <c r="A4" s="10">
        <f>'Zins- und Tilgungplan'!A9</f>
        <v>1</v>
      </c>
      <c r="B4" t="str">
        <f>IF(A4="","","Zinsaufwand")</f>
        <v>Zinsaufwand</v>
      </c>
      <c r="C4" t="str">
        <f>IF(A4="","","Verbindlichkeit")</f>
        <v>Verbindlichkeit</v>
      </c>
      <c r="D4" s="4">
        <f>IF(A4="","",'Zins- und Tilgungplan'!G9-'Zins- und Tilgungplan'!D9)</f>
        <v>1539.4644570437085</v>
      </c>
    </row>
    <row r="5" spans="1:4" ht="12.75">
      <c r="A5" s="10">
        <f>'Zins- und Tilgungplan'!A9</f>
        <v>1</v>
      </c>
      <c r="B5" t="str">
        <f>IF(A5="","","Verbindlichkeit")</f>
        <v>Verbindlichkeit</v>
      </c>
      <c r="C5" t="str">
        <f>IF(A5="","","Bank")</f>
        <v>Bank</v>
      </c>
      <c r="D5" s="4">
        <f>IF(A5="","",'Zins- und Tilgungplan'!E9)</f>
        <v>18097.479812826805</v>
      </c>
    </row>
    <row r="6" spans="1:4" ht="12.75">
      <c r="A6" s="10">
        <f>'Zins- und Tilgungplan'!A10</f>
        <v>2</v>
      </c>
      <c r="B6" t="str">
        <f>IF(A6="","","Zinsaufwand")</f>
        <v>Zinsaufwand</v>
      </c>
      <c r="C6" t="str">
        <f>IF(A6="","","Bank")</f>
        <v>Bank</v>
      </c>
      <c r="D6" s="4">
        <f>IF(A6="","",'Zins- und Tilgungplan'!D10)</f>
        <v>4095.12600935866</v>
      </c>
    </row>
    <row r="7" spans="1:4" ht="12.75">
      <c r="A7" s="10">
        <f>'Zins- und Tilgungplan'!A10</f>
        <v>2</v>
      </c>
      <c r="B7" t="str">
        <f>IF(A7="","","Zinsaufwand")</f>
        <v>Zinsaufwand</v>
      </c>
      <c r="C7" t="str">
        <f>IF(A7="","","Verbindlichkeit")</f>
        <v>Verbindlichkeit</v>
      </c>
      <c r="D7" s="4">
        <f>IF(A7="","",'Zins- und Tilgungplan'!G10-'Zins- und Tilgungplan'!D10)</f>
        <v>1304.5431540184431</v>
      </c>
    </row>
    <row r="8" spans="1:4" ht="12.75">
      <c r="A8" s="10">
        <f>'Zins- und Tilgungplan'!A10</f>
        <v>2</v>
      </c>
      <c r="B8" t="str">
        <f>IF(A8="","","Verbindlichkeit")</f>
        <v>Verbindlichkeit</v>
      </c>
      <c r="C8" t="str">
        <f>IF(A8="","","Bank")</f>
        <v>Bank</v>
      </c>
      <c r="D8" s="4">
        <f>IF(A8="","",'Zins- und Tilgungplan'!E10)</f>
        <v>19002.353803468144</v>
      </c>
    </row>
    <row r="9" spans="1:4" ht="12.75">
      <c r="A9" s="10">
        <f>'Zins- und Tilgungplan'!A11</f>
        <v>3</v>
      </c>
      <c r="B9" t="str">
        <f>IF(A9="","","Zinsaufwand")</f>
        <v>Zinsaufwand</v>
      </c>
      <c r="C9" t="str">
        <f>IF(A9="","","Bank")</f>
        <v>Bank</v>
      </c>
      <c r="D9" s="4">
        <f>IF(A9="","",'Zins- und Tilgungplan'!D11)</f>
        <v>3145.008319185253</v>
      </c>
    </row>
    <row r="10" spans="1:4" ht="12.75">
      <c r="A10" s="10">
        <f>'Zins- und Tilgungplan'!A11</f>
        <v>3</v>
      </c>
      <c r="B10" t="str">
        <f>IF(A10="","","Zinsaufwand")</f>
        <v>Zinsaufwand</v>
      </c>
      <c r="C10" t="str">
        <f>IF(A10="","","Verbindlichkeit")</f>
        <v>Verbindlichkeit</v>
      </c>
      <c r="D10" s="4">
        <f>IF(A10="","",'Zins- und Tilgungplan'!G11-'Zins- und Tilgungplan'!D11)</f>
        <v>1036.406068301682</v>
      </c>
    </row>
    <row r="11" spans="1:4" ht="12.75">
      <c r="A11" s="10">
        <f>'Zins- und Tilgungplan'!A11</f>
        <v>3</v>
      </c>
      <c r="B11" t="str">
        <f>IF(A11="","","Verbindlichkeit")</f>
        <v>Verbindlichkeit</v>
      </c>
      <c r="C11" t="str">
        <f>IF(A11="","","Bank")</f>
        <v>Bank</v>
      </c>
      <c r="D11" s="4">
        <f>IF(A11="","",'Zins- und Tilgungplan'!E11)</f>
        <v>19952.47149364155</v>
      </c>
    </row>
    <row r="12" spans="1:4" ht="12.75">
      <c r="A12" s="10">
        <f>'Zins- und Tilgungplan'!A12</f>
        <v>4</v>
      </c>
      <c r="B12" t="str">
        <f>IF(A12="","","Zinsaufwand")</f>
        <v>Zinsaufwand</v>
      </c>
      <c r="C12" t="str">
        <f>IF(A12="","","Bank")</f>
        <v>Bank</v>
      </c>
      <c r="D12" s="4">
        <f>IF(A12="","",'Zins- und Tilgungplan'!D12)</f>
        <v>2147.384744503175</v>
      </c>
    </row>
    <row r="13" spans="1:4" ht="12.75">
      <c r="A13" s="10">
        <f>'Zins- und Tilgungplan'!A12</f>
        <v>4</v>
      </c>
      <c r="B13" t="str">
        <f>IF(A13="","","Zinsaufwand")</f>
        <v>Zinsaufwand</v>
      </c>
      <c r="C13" t="str">
        <f>IF(A13="","","Verbindlichkeit")</f>
        <v>Verbindlichkeit</v>
      </c>
      <c r="D13" s="4">
        <f>IF(A13="","",'Zins- und Tilgungplan'!G12-'Zins- und Tilgungplan'!D12)</f>
        <v>731.9145112350925</v>
      </c>
    </row>
    <row r="14" spans="1:4" ht="12.75">
      <c r="A14" s="10">
        <f>'Zins- und Tilgungplan'!A12</f>
        <v>4</v>
      </c>
      <c r="B14" t="str">
        <f>IF(A14="","","Verbindlichkeit")</f>
        <v>Verbindlichkeit</v>
      </c>
      <c r="C14" t="str">
        <f>IF(A14="","","Bank")</f>
        <v>Bank</v>
      </c>
      <c r="D14" s="4">
        <f>IF(A14="","",'Zins- und Tilgungplan'!E12)</f>
        <v>20950.09506832363</v>
      </c>
    </row>
    <row r="15" spans="1:4" ht="12.75">
      <c r="A15" s="10">
        <f>'Zins- und Tilgungplan'!A13</f>
        <v>5</v>
      </c>
      <c r="B15" t="str">
        <f>IF(A15="","","Zinsaufwand")</f>
        <v>Zinsaufwand</v>
      </c>
      <c r="C15" t="str">
        <f>IF(A15="","","Bank")</f>
        <v>Bank</v>
      </c>
      <c r="D15" s="4">
        <f>IF(A15="","",'Zins- und Tilgungplan'!D13)</f>
        <v>1099.8799910869936</v>
      </c>
    </row>
    <row r="16" spans="1:4" ht="12.75">
      <c r="A16" s="10">
        <f>'Zins- und Tilgungplan'!A13</f>
        <v>5</v>
      </c>
      <c r="B16" t="str">
        <f>IF(A16="","","Zinsaufwand")</f>
        <v>Zinsaufwand</v>
      </c>
      <c r="C16" t="str">
        <f>IF(A16="","","Verbindlichkeit")</f>
        <v>Verbindlichkeit</v>
      </c>
      <c r="D16" s="4">
        <f>IF(A16="","",'Zins- und Tilgungplan'!G13-'Zins- und Tilgungplan'!D13)</f>
        <v>387.67112634419345</v>
      </c>
    </row>
    <row r="17" spans="1:4" ht="12.75">
      <c r="A17" s="10">
        <f>'Zins- und Tilgungplan'!A13</f>
        <v>5</v>
      </c>
      <c r="B17" t="str">
        <f>IF(A17="","","Verbindlichkeit")</f>
        <v>Verbindlichkeit</v>
      </c>
      <c r="C17" t="str">
        <f>IF(A17="","","Bank")</f>
        <v>Bank</v>
      </c>
      <c r="D17" s="4">
        <f>IF(A17="","",'Zins- und Tilgungplan'!E13)</f>
        <v>21997.599821739812</v>
      </c>
    </row>
    <row r="18" spans="1:4" ht="12.75">
      <c r="A18" s="10">
        <f>'Zins- und Tilgungplan'!A14</f>
      </c>
      <c r="B18">
        <f>IF(A18="","","Zinsaufwand")</f>
      </c>
      <c r="C18">
        <f>IF(A18="","","Bank")</f>
      </c>
      <c r="D18" s="4">
        <f>IF(A18="","",'Zins- und Tilgungplan'!D14)</f>
      </c>
    </row>
    <row r="19" spans="1:4" ht="12.75">
      <c r="A19" s="10">
        <f>'Zins- und Tilgungplan'!A14</f>
      </c>
      <c r="B19">
        <f>IF(A19="","","Zinsaufwand")</f>
      </c>
      <c r="C19">
        <f>IF(A19="","","Verbindlichkeit")</f>
      </c>
      <c r="D19" s="4">
        <f>IF(A19="","",'Zins- und Tilgungplan'!G14-'Zins- und Tilgungplan'!D14)</f>
      </c>
    </row>
    <row r="20" spans="1:4" ht="12.75">
      <c r="A20" s="10">
        <f>'Zins- und Tilgungplan'!A14</f>
      </c>
      <c r="B20">
        <f>IF(A20="","","Verbindlichkeit")</f>
      </c>
      <c r="C20">
        <f>IF(A20="","","Bank")</f>
      </c>
      <c r="D20" s="4">
        <f>IF(A20="","",'Zins- und Tilgungplan'!E14)</f>
      </c>
    </row>
    <row r="21" spans="1:4" ht="12.75">
      <c r="A21" s="10">
        <f>'Zins- und Tilgungplan'!A15</f>
      </c>
      <c r="B21">
        <f>IF(A21="","","Zinsaufwand")</f>
      </c>
      <c r="C21">
        <f>IF(A21="","","Bank")</f>
      </c>
      <c r="D21" s="4">
        <f>IF(A21="","",'Zins- und Tilgungplan'!D15)</f>
      </c>
    </row>
    <row r="22" spans="1:4" ht="12.75">
      <c r="A22" s="10">
        <f>'Zins- und Tilgungplan'!A15</f>
      </c>
      <c r="B22">
        <f>IF(A22="","","Zinsaufwand")</f>
      </c>
      <c r="C22">
        <f>IF(A22="","","Verbindlichkeit")</f>
      </c>
      <c r="D22" s="4">
        <f>IF(A22="","",'Zins- und Tilgungplan'!G15-'Zins- und Tilgungplan'!D15)</f>
      </c>
    </row>
    <row r="23" spans="1:4" ht="12.75">
      <c r="A23" s="10">
        <f>'Zins- und Tilgungplan'!A15</f>
      </c>
      <c r="B23">
        <f>IF(A23="","","Verbindlichkeit")</f>
      </c>
      <c r="C23">
        <f>IF(A23="","","Bank")</f>
      </c>
      <c r="D23" s="4">
        <f>IF(A23="","",'Zins- und Tilgungplan'!E15)</f>
      </c>
    </row>
    <row r="24" spans="1:4" ht="12.75">
      <c r="A24" s="10">
        <f>'Zins- und Tilgungplan'!A16</f>
      </c>
      <c r="B24">
        <f>IF(A24="","","Zinsaufwand")</f>
      </c>
      <c r="C24">
        <f>IF(A24="","","Bank")</f>
      </c>
      <c r="D24" s="4">
        <f>IF(A24="","",'Zins- und Tilgungplan'!D16)</f>
      </c>
    </row>
    <row r="25" spans="1:4" ht="12.75">
      <c r="A25" s="10">
        <f>'Zins- und Tilgungplan'!A16</f>
      </c>
      <c r="B25">
        <f>IF(A25="","","Zinsaufwand")</f>
      </c>
      <c r="C25">
        <f>IF(A25="","","Verbindlichkeit")</f>
      </c>
      <c r="D25" s="4">
        <f>IF(A25="","",'Zins- und Tilgungplan'!G16-'Zins- und Tilgungplan'!D16)</f>
      </c>
    </row>
    <row r="26" spans="1:4" ht="12.75">
      <c r="A26" s="10">
        <f>'Zins- und Tilgungplan'!A16</f>
      </c>
      <c r="B26">
        <f>IF(A26="","","Verbindlichkeit")</f>
      </c>
      <c r="C26">
        <f>IF(A26="","","Bank")</f>
      </c>
      <c r="D26" s="4">
        <f>IF(A26="","",'Zins- und Tilgungplan'!E16)</f>
      </c>
    </row>
    <row r="27" spans="1:4" ht="12.75">
      <c r="A27" s="10">
        <f>'Zins- und Tilgungplan'!A17</f>
      </c>
      <c r="B27">
        <f>IF(A27="","","Zinsaufwand")</f>
      </c>
      <c r="C27">
        <f>IF(A27="","","Bank")</f>
      </c>
      <c r="D27" s="4">
        <f>IF(A27="","",'Zins- und Tilgungplan'!D17)</f>
      </c>
    </row>
    <row r="28" spans="1:4" ht="12.75">
      <c r="A28" s="10">
        <f>'Zins- und Tilgungplan'!A17</f>
      </c>
      <c r="B28">
        <f>IF(A28="","","Zinsaufwand")</f>
      </c>
      <c r="C28">
        <f>IF(A28="","","Verbindlichkeit")</f>
      </c>
      <c r="D28" s="4">
        <f>IF(A28="","",'Zins- und Tilgungplan'!G17-'Zins- und Tilgungplan'!D17)</f>
      </c>
    </row>
    <row r="29" spans="1:4" ht="12.75">
      <c r="A29" s="10">
        <f>'Zins- und Tilgungplan'!A17</f>
      </c>
      <c r="B29">
        <f>IF(A29="","","Verbindlichkeit")</f>
      </c>
      <c r="C29">
        <f>IF(A29="","","Bank")</f>
      </c>
      <c r="D29" s="4">
        <f>IF(A29="","",'Zins- und Tilgungplan'!E17)</f>
      </c>
    </row>
    <row r="30" spans="1:4" ht="12.75">
      <c r="A30" s="10">
        <f>'Zins- und Tilgungplan'!A18</f>
      </c>
      <c r="B30">
        <f>IF(A30="","","Zinsaufwand")</f>
      </c>
      <c r="C30">
        <f>IF(A30="","","Bank")</f>
      </c>
      <c r="D30" s="4">
        <f>IF(A30="","",'Zins- und Tilgungplan'!D18)</f>
      </c>
    </row>
    <row r="31" spans="1:4" ht="12.75">
      <c r="A31" s="10">
        <f>'Zins- und Tilgungplan'!A18</f>
      </c>
      <c r="B31">
        <f>IF(A31="","","Zinsaufwand")</f>
      </c>
      <c r="C31">
        <f>IF(A31="","","Verbindlichkeit")</f>
      </c>
      <c r="D31" s="4">
        <f>IF(A31="","",'Zins- und Tilgungplan'!G18-'Zins- und Tilgungplan'!D18)</f>
      </c>
    </row>
    <row r="32" spans="1:4" ht="12.75">
      <c r="A32" s="10">
        <f>'Zins- und Tilgungplan'!A18</f>
      </c>
      <c r="B32">
        <f>IF(A32="","","Verbindlichkeit")</f>
      </c>
      <c r="C32">
        <f>IF(A32="","","Bank")</f>
      </c>
      <c r="D32" s="4">
        <f>IF(A32="","",'Zins- und Tilgungplan'!E18)</f>
      </c>
    </row>
    <row r="33" spans="1:4" ht="12.75">
      <c r="A33" s="10">
        <f>'Zins- und Tilgungplan'!A19</f>
      </c>
      <c r="B33">
        <f>IF(A33="","","Zinsaufwand")</f>
      </c>
      <c r="C33">
        <f>IF(A33="","","Bank")</f>
      </c>
      <c r="D33" s="4">
        <f>IF(A33="","",'Zins- und Tilgungplan'!D19)</f>
      </c>
    </row>
    <row r="34" spans="1:4" ht="12.75">
      <c r="A34" s="10">
        <f>'Zins- und Tilgungplan'!A19</f>
      </c>
      <c r="B34">
        <f>IF(A34="","","Zinsaufwand")</f>
      </c>
      <c r="C34">
        <f>IF(A34="","","Verbindlichkeit")</f>
      </c>
      <c r="D34" s="4">
        <f>IF(A34="","",'Zins- und Tilgungplan'!G19-'Zins- und Tilgungplan'!D19)</f>
      </c>
    </row>
    <row r="35" spans="1:4" ht="12.75">
      <c r="A35" s="10">
        <f>'Zins- und Tilgungplan'!A19</f>
      </c>
      <c r="B35">
        <f>IF(A35="","","Verbindlichkeit")</f>
      </c>
      <c r="C35">
        <f>IF(A35="","","Bank")</f>
      </c>
      <c r="D35" s="4">
        <f>IF(A35="","",'Zins- und Tilgungplan'!E19)</f>
      </c>
    </row>
    <row r="36" spans="1:4" ht="12.75">
      <c r="A36" s="10">
        <f>'Zins- und Tilgungplan'!A20</f>
      </c>
      <c r="B36">
        <f>IF(A36="","","Zinsaufwand")</f>
      </c>
      <c r="C36">
        <f>IF(A36="","","Bank")</f>
      </c>
      <c r="D36" s="4">
        <f>IF(A36="","",'Zins- und Tilgungplan'!D20)</f>
      </c>
    </row>
    <row r="37" spans="1:4" ht="12.75">
      <c r="A37" s="10">
        <f>'Zins- und Tilgungplan'!A20</f>
      </c>
      <c r="B37">
        <f>IF(A37="","","Zinsaufwand")</f>
      </c>
      <c r="C37">
        <f>IF(A37="","","Verbindlichkeit")</f>
      </c>
      <c r="D37" s="4">
        <f>IF(A37="","",'Zins- und Tilgungplan'!G20-'Zins- und Tilgungplan'!D20)</f>
      </c>
    </row>
    <row r="38" spans="1:4" ht="12.75">
      <c r="A38" s="10">
        <f>'Zins- und Tilgungplan'!A20</f>
      </c>
      <c r="B38">
        <f>IF(A38="","","Verbindlichkeit")</f>
      </c>
      <c r="C38">
        <f>IF(A38="","","Bank")</f>
      </c>
      <c r="D38" s="4">
        <f>IF(A38="","",'Zins- und Tilgungplan'!E20)</f>
      </c>
    </row>
    <row r="39" spans="1:4" ht="12.75">
      <c r="A39" s="10">
        <f>'Zins- und Tilgungplan'!A21</f>
      </c>
      <c r="B39">
        <f>IF(A39="","","Zinsaufwand")</f>
      </c>
      <c r="C39">
        <f>IF(A39="","","Bank")</f>
      </c>
      <c r="D39" s="4">
        <f>IF(A39="","",'Zins- und Tilgungplan'!D21)</f>
      </c>
    </row>
    <row r="40" spans="1:4" ht="12.75">
      <c r="A40" s="10">
        <f>'Zins- und Tilgungplan'!A21</f>
      </c>
      <c r="B40">
        <f>IF(A40="","","Zinsaufwand")</f>
      </c>
      <c r="C40">
        <f>IF(A40="","","Verbindlichkeit")</f>
      </c>
      <c r="D40" s="4">
        <f>IF(A40="","",'Zins- und Tilgungplan'!G21-'Zins- und Tilgungplan'!D21)</f>
      </c>
    </row>
    <row r="41" spans="1:4" ht="12.75">
      <c r="A41" s="10">
        <f>'Zins- und Tilgungplan'!A21</f>
      </c>
      <c r="B41">
        <f>IF(A41="","","Verbindlichkeit")</f>
      </c>
      <c r="C41">
        <f>IF(A41="","","Bank")</f>
      </c>
      <c r="D41" s="4">
        <f>IF(A41="","",'Zins- und Tilgungplan'!E21)</f>
      </c>
    </row>
    <row r="42" spans="1:4" ht="12.75">
      <c r="A42" s="10">
        <f>'Zins- und Tilgungplan'!A22</f>
      </c>
      <c r="B42">
        <f>IF(A42="","","Zinsaufwand")</f>
      </c>
      <c r="C42">
        <f>IF(A42="","","Bank")</f>
      </c>
      <c r="D42" s="4">
        <f>IF(A42="","",'Zins- und Tilgungplan'!D22)</f>
      </c>
    </row>
    <row r="43" spans="1:4" ht="12.75">
      <c r="A43" s="10">
        <f>'Zins- und Tilgungplan'!A22</f>
      </c>
      <c r="B43">
        <f>IF(A43="","","Zinsaufwand")</f>
      </c>
      <c r="C43">
        <f>IF(A43="","","Verbindlichkeit")</f>
      </c>
      <c r="D43" s="4">
        <f>IF(A43="","",'Zins- und Tilgungplan'!G22-'Zins- und Tilgungplan'!D22)</f>
      </c>
    </row>
    <row r="44" spans="1:4" ht="12.75">
      <c r="A44" s="10">
        <f>'Zins- und Tilgungplan'!A22</f>
      </c>
      <c r="B44">
        <f>IF(A44="","","Verbindlichkeit")</f>
      </c>
      <c r="C44">
        <f>IF(A44="","","Bank")</f>
      </c>
      <c r="D44" s="4">
        <f>IF(A44="","",'Zins- und Tilgungplan'!E22)</f>
      </c>
    </row>
    <row r="45" spans="1:4" ht="12.75">
      <c r="A45" s="10">
        <f>'Zins- und Tilgungplan'!A23</f>
      </c>
      <c r="B45">
        <f>IF(A45="","","Zinsaufwand")</f>
      </c>
      <c r="C45">
        <f>IF(A45="","","Bank")</f>
      </c>
      <c r="D45" s="4">
        <f>IF(A45="","",'Zins- und Tilgungplan'!D23)</f>
      </c>
    </row>
    <row r="46" spans="1:4" ht="12.75">
      <c r="A46" s="10">
        <f>'Zins- und Tilgungplan'!A23</f>
      </c>
      <c r="B46">
        <f>IF(A46="","","Zinsaufwand")</f>
      </c>
      <c r="C46">
        <f>IF(A46="","","Verbindlichkeit")</f>
      </c>
      <c r="D46" s="4">
        <f>IF(A46="","",'Zins- und Tilgungplan'!G23-'Zins- und Tilgungplan'!D23)</f>
      </c>
    </row>
    <row r="47" spans="1:4" ht="12.75">
      <c r="A47" s="10">
        <f>'Zins- und Tilgungplan'!A23</f>
      </c>
      <c r="B47">
        <f>IF(A47="","","Verbindlichkeit")</f>
      </c>
      <c r="C47">
        <f>IF(A47="","","Bank")</f>
      </c>
      <c r="D47" s="4">
        <f>IF(A47="","",'Zins- und Tilgungplan'!E23)</f>
      </c>
    </row>
    <row r="48" spans="1:4" ht="12.75">
      <c r="A48" s="10">
        <f>'Zins- und Tilgungplan'!A24</f>
      </c>
      <c r="B48">
        <f>IF(A48="","","Zinsaufwand")</f>
      </c>
      <c r="C48">
        <f>IF(A48="","","Bank")</f>
      </c>
      <c r="D48" s="4">
        <f>IF(A48="","",'Zins- und Tilgungplan'!D24)</f>
      </c>
    </row>
    <row r="49" spans="1:4" ht="12.75">
      <c r="A49" s="10">
        <f>'Zins- und Tilgungplan'!A24</f>
      </c>
      <c r="B49">
        <f>IF(A49="","","Zinsaufwand")</f>
      </c>
      <c r="C49">
        <f>IF(A49="","","Verbindlichkeit")</f>
      </c>
      <c r="D49" s="4">
        <f>IF(A49="","",'Zins- und Tilgungplan'!G24-'Zins- und Tilgungplan'!D24)</f>
      </c>
    </row>
    <row r="50" spans="1:4" ht="12.75">
      <c r="A50" s="10">
        <f>'Zins- und Tilgungplan'!A24</f>
      </c>
      <c r="B50">
        <f>IF(A50="","","Verbindlichkeit")</f>
      </c>
      <c r="C50">
        <f>IF(A50="","","Bank")</f>
      </c>
      <c r="D50" s="4">
        <f>IF(A50="","",'Zins- und Tilgungplan'!E24)</f>
      </c>
    </row>
    <row r="51" spans="1:4" ht="12.75">
      <c r="A51" s="10">
        <f>'Zins- und Tilgungplan'!A25</f>
      </c>
      <c r="B51">
        <f>IF(A51="","","Zinsaufwand")</f>
      </c>
      <c r="C51">
        <f>IF(A51="","","Bank")</f>
      </c>
      <c r="D51" s="4">
        <f>IF(A51="","",'Zins- und Tilgungplan'!D25)</f>
      </c>
    </row>
    <row r="52" spans="1:4" ht="12.75">
      <c r="A52" s="10">
        <f>'Zins- und Tilgungplan'!A25</f>
      </c>
      <c r="B52">
        <f>IF(A52="","","Zinsaufwand")</f>
      </c>
      <c r="C52">
        <f>IF(A52="","","Verbindlichkeit")</f>
      </c>
      <c r="D52" s="4">
        <f>IF(A52="","",'Zins- und Tilgungplan'!G25-'Zins- und Tilgungplan'!D25)</f>
      </c>
    </row>
    <row r="53" spans="1:4" ht="12.75">
      <c r="A53" s="10">
        <f>'Zins- und Tilgungplan'!A25</f>
      </c>
      <c r="B53">
        <f>IF(A53="","","Verbindlichkeit")</f>
      </c>
      <c r="C53">
        <f>IF(A53="","","Bank")</f>
      </c>
      <c r="D53" s="4">
        <f>IF(A53="","",'Zins- und Tilgungplan'!E25)</f>
      </c>
    </row>
    <row r="54" spans="1:4" ht="12.75">
      <c r="A54" s="10">
        <f>'Zins- und Tilgungplan'!A26</f>
      </c>
      <c r="B54">
        <f>IF(A54="","","Zinsaufwand")</f>
      </c>
      <c r="C54">
        <f>IF(A54="","","Bank")</f>
      </c>
      <c r="D54" s="4">
        <f>IF(A54="","",'Zins- und Tilgungplan'!D26)</f>
      </c>
    </row>
    <row r="55" spans="1:4" ht="12.75">
      <c r="A55" s="10">
        <f>'Zins- und Tilgungplan'!A26</f>
      </c>
      <c r="B55">
        <f>IF(A55="","","Zinsaufwand")</f>
      </c>
      <c r="C55">
        <f>IF(A55="","","Verbindlichkeit")</f>
      </c>
      <c r="D55" s="4">
        <f>IF(A55="","",'Zins- und Tilgungplan'!G26-'Zins- und Tilgungplan'!D26)</f>
      </c>
    </row>
    <row r="56" spans="1:4" ht="12.75">
      <c r="A56" s="10">
        <f>'Zins- und Tilgungplan'!A26</f>
      </c>
      <c r="B56">
        <f>IF(A56="","","Verbindlichkeit")</f>
      </c>
      <c r="C56">
        <f>IF(A56="","","Bank")</f>
      </c>
      <c r="D56" s="4">
        <f>IF(A56="","",'Zins- und Tilgungplan'!E26)</f>
      </c>
    </row>
    <row r="57" spans="1:4" ht="12.75">
      <c r="A57" s="10">
        <f>'Zins- und Tilgungplan'!A27</f>
      </c>
      <c r="B57">
        <f>IF(A57="","","Zinsaufwand")</f>
      </c>
      <c r="C57">
        <f>IF(A57="","","Bank")</f>
      </c>
      <c r="D57" s="4">
        <f>IF(A57="","",'Zins- und Tilgungplan'!D27)</f>
      </c>
    </row>
    <row r="58" spans="1:4" ht="12.75">
      <c r="A58" s="10">
        <f>'Zins- und Tilgungplan'!A27</f>
      </c>
      <c r="B58">
        <f>IF(A58="","","Zinsaufwand")</f>
      </c>
      <c r="C58">
        <f>IF(A58="","","Verbindlichkeit")</f>
      </c>
      <c r="D58" s="4">
        <f>IF(A58="","",'Zins- und Tilgungplan'!G27-'Zins- und Tilgungplan'!D27)</f>
      </c>
    </row>
    <row r="59" spans="1:4" ht="12.75">
      <c r="A59" s="10">
        <f>'Zins- und Tilgungplan'!A27</f>
      </c>
      <c r="B59">
        <f>IF(A59="","","Verbindlichkeit")</f>
      </c>
      <c r="C59">
        <f>IF(A59="","","Bank")</f>
      </c>
      <c r="D59" s="4">
        <f>IF(A59="","",'Zins- und Tilgungplan'!E27)</f>
      </c>
    </row>
    <row r="60" spans="1:4" ht="12.75">
      <c r="A60" s="10">
        <f>'Zins- und Tilgungplan'!A28</f>
      </c>
      <c r="B60">
        <f>IF(A60="","","Zinsaufwand")</f>
      </c>
      <c r="C60">
        <f>IF(A60="","","Bank")</f>
      </c>
      <c r="D60" s="4">
        <f>IF(A60="","",'Zins- und Tilgungplan'!D28)</f>
      </c>
    </row>
    <row r="61" spans="1:4" ht="12.75">
      <c r="A61" s="10">
        <f>'Zins- und Tilgungplan'!A28</f>
      </c>
      <c r="B61">
        <f>IF(A61="","","Zinsaufwand")</f>
      </c>
      <c r="C61">
        <f>IF(A61="","","Verbindlichkeit")</f>
      </c>
      <c r="D61" s="4">
        <f>IF(A61="","",'Zins- und Tilgungplan'!G28-'Zins- und Tilgungplan'!D28)</f>
      </c>
    </row>
    <row r="62" spans="1:4" ht="12.75">
      <c r="A62" s="10">
        <f>'Zins- und Tilgungplan'!A28</f>
      </c>
      <c r="B62">
        <f>IF(A62="","","Verbindlichkeit")</f>
      </c>
      <c r="C62">
        <f>IF(A62="","","Bank")</f>
      </c>
      <c r="D62" s="4">
        <f>IF(A62="","",'Zins- und Tilgungplan'!E28)</f>
      </c>
    </row>
    <row r="63" spans="1:4" ht="12.75">
      <c r="A63" s="10">
        <f>'Zins- und Tilgungplan'!A29</f>
      </c>
      <c r="B63">
        <f>IF(A63="","","Zinsaufwand")</f>
      </c>
      <c r="C63">
        <f>IF(A63="","","Bank")</f>
      </c>
      <c r="D63" s="4">
        <f>IF(A63="","",'Zins- und Tilgungplan'!D29)</f>
      </c>
    </row>
    <row r="64" spans="1:4" ht="12.75">
      <c r="A64" s="10">
        <f>'Zins- und Tilgungplan'!A29</f>
      </c>
      <c r="B64">
        <f>IF(A64="","","Zinsaufwand")</f>
      </c>
      <c r="C64">
        <f>IF(A64="","","Verbindlichkeit")</f>
      </c>
      <c r="D64" s="4">
        <f>IF(A64="","",'Zins- und Tilgungplan'!G29-'Zins- und Tilgungplan'!D29)</f>
      </c>
    </row>
    <row r="65" spans="1:4" ht="12.75">
      <c r="A65" s="10">
        <f>'Zins- und Tilgungplan'!A29</f>
      </c>
      <c r="B65">
        <f>IF(A65="","","Verbindlichkeit")</f>
      </c>
      <c r="C65">
        <f>IF(A65="","","Bank")</f>
      </c>
      <c r="D65" s="4">
        <f>IF(A65="","",'Zins- und Tilgungplan'!E29)</f>
      </c>
    </row>
    <row r="66" spans="1:4" ht="12.75">
      <c r="A66" s="10">
        <f>'Zins- und Tilgungplan'!A30</f>
      </c>
      <c r="B66">
        <f>IF(A66="","","Zinsaufwand")</f>
      </c>
      <c r="C66">
        <f>IF(A66="","","Bank")</f>
      </c>
      <c r="D66" s="4">
        <f>IF(A66="","",'Zins- und Tilgungplan'!D30)</f>
      </c>
    </row>
    <row r="67" spans="1:4" ht="12.75">
      <c r="A67" s="10">
        <f>'Zins- und Tilgungplan'!A30</f>
      </c>
      <c r="B67">
        <f>IF(A67="","","Zinsaufwand")</f>
      </c>
      <c r="C67">
        <f>IF(A67="","","Verbindlichkeit")</f>
      </c>
      <c r="D67" s="4">
        <f>IF(A67="","",'Zins- und Tilgungplan'!G30-'Zins- und Tilgungplan'!D30)</f>
      </c>
    </row>
    <row r="68" spans="1:4" ht="12.75">
      <c r="A68" s="10">
        <f>'Zins- und Tilgungplan'!A30</f>
      </c>
      <c r="B68">
        <f>IF(A68="","","Verbindlichkeit")</f>
      </c>
      <c r="C68">
        <f>IF(A68="","","Bank")</f>
      </c>
      <c r="D68" s="4">
        <f>IF(A68="","",'Zins- und Tilgungplan'!E30)</f>
      </c>
    </row>
    <row r="69" spans="1:4" ht="12.75">
      <c r="A69" s="10">
        <f>'Zins- und Tilgungplan'!A31</f>
      </c>
      <c r="B69">
        <f>IF(A69="","","Zinsaufwand")</f>
      </c>
      <c r="C69">
        <f>IF(A69="","","Bank")</f>
      </c>
      <c r="D69" s="4">
        <f>IF(A69="","",'Zins- und Tilgungplan'!D31)</f>
      </c>
    </row>
    <row r="70" spans="1:4" ht="12.75">
      <c r="A70" s="10">
        <f>'Zins- und Tilgungplan'!A31</f>
      </c>
      <c r="B70">
        <f>IF(A70="","","Zinsaufwand")</f>
      </c>
      <c r="C70">
        <f>IF(A70="","","Verbindlichkeit")</f>
      </c>
      <c r="D70" s="4">
        <f>IF(A70="","",'Zins- und Tilgungplan'!G31-'Zins- und Tilgungplan'!D31)</f>
      </c>
    </row>
    <row r="71" spans="1:4" ht="12.75">
      <c r="A71" s="10">
        <f>'Zins- und Tilgungplan'!A31</f>
      </c>
      <c r="B71">
        <f>IF(A71="","","Verbindlichkeit")</f>
      </c>
      <c r="C71">
        <f>IF(A71="","","Bank")</f>
      </c>
      <c r="D71" s="4">
        <f>IF(A71="","",'Zins- und Tilgungplan'!E31)</f>
      </c>
    </row>
    <row r="72" spans="1:4" ht="12.75">
      <c r="A72" s="10">
        <f>'Zins- und Tilgungplan'!A32</f>
      </c>
      <c r="B72">
        <f>IF(A72="","","Zinsaufwand")</f>
      </c>
      <c r="C72">
        <f>IF(A72="","","Bank")</f>
      </c>
      <c r="D72" s="4">
        <f>IF(A72="","",'Zins- und Tilgungplan'!D32)</f>
      </c>
    </row>
    <row r="73" spans="1:4" ht="12.75">
      <c r="A73" s="10">
        <f>'Zins- und Tilgungplan'!A32</f>
      </c>
      <c r="B73">
        <f>IF(A73="","","Zinsaufwand")</f>
      </c>
      <c r="C73">
        <f>IF(A73="","","Verbindlichkeit")</f>
      </c>
      <c r="D73" s="4">
        <f>IF(A73="","",'Zins- und Tilgungplan'!G32-'Zins- und Tilgungplan'!D32)</f>
      </c>
    </row>
    <row r="74" spans="1:4" ht="12.75">
      <c r="A74" s="10">
        <f>'Zins- und Tilgungplan'!A32</f>
      </c>
      <c r="B74">
        <f>IF(A74="","","Verbindlichkeit")</f>
      </c>
      <c r="C74">
        <f>IF(A74="","","Bank")</f>
      </c>
      <c r="D74" s="4">
        <f>IF(A74="","",'Zins- und Tilgungplan'!E32)</f>
      </c>
    </row>
    <row r="75" spans="1:4" ht="12.75">
      <c r="A75" s="10">
        <f>'Zins- und Tilgungplan'!A33</f>
      </c>
      <c r="B75">
        <f>IF(A75="","","Zinsaufwand")</f>
      </c>
      <c r="C75">
        <f>IF(A75="","","Bank")</f>
      </c>
      <c r="D75" s="4">
        <f>IF(A75="","",'Zins- und Tilgungplan'!D33)</f>
      </c>
    </row>
    <row r="76" spans="1:4" ht="12.75">
      <c r="A76" s="10">
        <f>'Zins- und Tilgungplan'!A33</f>
      </c>
      <c r="B76">
        <f>IF(A76="","","Zinsaufwand")</f>
      </c>
      <c r="C76">
        <f>IF(A76="","","Verbindlichkeit")</f>
      </c>
      <c r="D76" s="4">
        <f>IF(A76="","",'Zins- und Tilgungplan'!G33-'Zins- und Tilgungplan'!D33)</f>
      </c>
    </row>
    <row r="77" spans="1:4" ht="12.75">
      <c r="A77" s="10">
        <f>'Zins- und Tilgungplan'!A33</f>
      </c>
      <c r="B77">
        <f>IF(A77="","","Verbindlichkeit")</f>
      </c>
      <c r="C77">
        <f>IF(A77="","","Bank")</f>
      </c>
      <c r="D77" s="4">
        <f>IF(A77="","",'Zins- und Tilgungplan'!E33)</f>
      </c>
    </row>
    <row r="78" spans="1:4" ht="12.75">
      <c r="A78" s="10">
        <f>'Zins- und Tilgungplan'!A34</f>
      </c>
      <c r="B78">
        <f>IF(A78="","","Zinsaufwand")</f>
      </c>
      <c r="C78">
        <f>IF(A78="","","Bank")</f>
      </c>
      <c r="D78" s="4">
        <f>IF(A78="","",'Zins- und Tilgungplan'!D34)</f>
      </c>
    </row>
    <row r="79" spans="1:4" ht="12.75">
      <c r="A79" s="10">
        <f>'Zins- und Tilgungplan'!A34</f>
      </c>
      <c r="B79">
        <f>IF(A79="","","Zinsaufwand")</f>
      </c>
      <c r="C79">
        <f>IF(A79="","","Verbindlichkeit")</f>
      </c>
      <c r="D79" s="4">
        <f>IF(A79="","",'Zins- und Tilgungplan'!G34-'Zins- und Tilgungplan'!D34)</f>
      </c>
    </row>
    <row r="80" spans="1:4" ht="12.75">
      <c r="A80" s="10">
        <f>'Zins- und Tilgungplan'!A34</f>
      </c>
      <c r="B80">
        <f>IF(A80="","","Verbindlichkeit")</f>
      </c>
      <c r="C80">
        <f>IF(A80="","","Bank")</f>
      </c>
      <c r="D80" s="4">
        <f>IF(A80="","",'Zins- und Tilgungplan'!E34)</f>
      </c>
    </row>
    <row r="81" spans="1:4" ht="12.75">
      <c r="A81" s="10">
        <f>'Zins- und Tilgungplan'!A35</f>
      </c>
      <c r="B81">
        <f>IF(A81="","","Zinsaufwand")</f>
      </c>
      <c r="C81">
        <f>IF(A81="","","Bank")</f>
      </c>
      <c r="D81" s="4">
        <f>IF(A81="","",'Zins- und Tilgungplan'!D35)</f>
      </c>
    </row>
    <row r="82" spans="1:4" ht="12.75">
      <c r="A82" s="10">
        <f>'Zins- und Tilgungplan'!A35</f>
      </c>
      <c r="B82">
        <f>IF(A82="","","Zinsaufwand")</f>
      </c>
      <c r="C82">
        <f>IF(A82="","","Verbindlichkeit")</f>
      </c>
      <c r="D82" s="4">
        <f>IF(A82="","",'Zins- und Tilgungplan'!G35-'Zins- und Tilgungplan'!D35)</f>
      </c>
    </row>
    <row r="83" spans="1:4" ht="12.75">
      <c r="A83" s="10">
        <f>'Zins- und Tilgungplan'!A35</f>
      </c>
      <c r="B83">
        <f>IF(A83="","","Verbindlichkeit")</f>
      </c>
      <c r="C83">
        <f>IF(A83="","","Bank")</f>
      </c>
      <c r="D83" s="4">
        <f>IF(A83="","",'Zins- und Tilgungplan'!E35)</f>
      </c>
    </row>
    <row r="84" spans="1:4" ht="12.75">
      <c r="A84" s="10">
        <f>'Zins- und Tilgungplan'!A36</f>
      </c>
      <c r="B84">
        <f>IF(A84="","","Zinsaufwand")</f>
      </c>
      <c r="C84">
        <f>IF(A84="","","Bank")</f>
      </c>
      <c r="D84" s="4">
        <f>IF(A84="","",'Zins- und Tilgungplan'!D36)</f>
      </c>
    </row>
    <row r="85" spans="1:4" ht="12.75">
      <c r="A85" s="10">
        <f>'Zins- und Tilgungplan'!A36</f>
      </c>
      <c r="B85">
        <f>IF(A85="","","Zinsaufwand")</f>
      </c>
      <c r="C85">
        <f>IF(A85="","","Verbindlichkeit")</f>
      </c>
      <c r="D85" s="4">
        <f>IF(A85="","",'Zins- und Tilgungplan'!G36-'Zins- und Tilgungplan'!D36)</f>
      </c>
    </row>
    <row r="86" spans="1:4" ht="12.75">
      <c r="A86" s="10">
        <f>'Zins- und Tilgungplan'!A36</f>
      </c>
      <c r="B86">
        <f>IF(A86="","","Verbindlichkeit")</f>
      </c>
      <c r="C86">
        <f>IF(A86="","","Bank")</f>
      </c>
      <c r="D86" s="4">
        <f>IF(A86="","",'Zins- und Tilgungplan'!E36)</f>
      </c>
    </row>
  </sheetData>
  <printOptions/>
  <pageMargins left="0.75" right="0.75" top="1" bottom="1" header="0.4921259845" footer="0.4921259845"/>
  <pageSetup horizontalDpi="600" verticalDpi="600" orientation="portrait" paperSize="9" r:id="rId1"/>
  <headerFooter alignWithMargins="0">
    <oddHeader>&amp;C&amp;"Arial,Fett"&amp;12Die Verbuchung von Verbindlichkeiten nach der Effektivzinsmethode gemäß IAS 39.9 und IAS 39.47 am Beispiel eines Annuitätendarlehens mit Disagio</oddHeader>
    <oddFooter>&amp;R&amp;6&amp;F</oddFooter>
  </headerFooter>
</worksheet>
</file>

<file path=xl/worksheets/sheet3.xml><?xml version="1.0" encoding="utf-8"?>
<worksheet xmlns="http://schemas.openxmlformats.org/spreadsheetml/2006/main" xmlns:r="http://schemas.openxmlformats.org/officeDocument/2006/relationships">
  <sheetPr codeName="Tabelle3"/>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 Dr. Klaus Gach</dc:creator>
  <cp:keywords/>
  <dc:description/>
  <cp:lastModifiedBy>Prof. Dr. Klaus Gach</cp:lastModifiedBy>
  <cp:lastPrinted>2005-12-07T08:49:46Z</cp:lastPrinted>
  <dcterms:created xsi:type="dcterms:W3CDTF">2000-12-20T20:02:27Z</dcterms:created>
  <dcterms:modified xsi:type="dcterms:W3CDTF">2008-08-21T09:43:43Z</dcterms:modified>
  <cp:category/>
  <cp:version/>
  <cp:contentType/>
  <cp:contentStatus/>
</cp:coreProperties>
</file>