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<sst xmlns="http://schemas.openxmlformats.org/spreadsheetml/2006/main" count="79" uniqueCount="56">
  <si>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Produkt A</t>
  </si>
  <si>
    <t>Produkt B</t>
  </si>
  <si>
    <t>Verkaufspreis</t>
  </si>
  <si>
    <t>Materialeinzelkosten pro Stück (variabel)</t>
  </si>
  <si>
    <t>Fertigungseinzelkosten pro Stück (variabel)</t>
  </si>
  <si>
    <t>Sondereinzelkosten der Fertigung pro Stück (variabel)</t>
  </si>
  <si>
    <t>Produktionsmenge</t>
  </si>
  <si>
    <t>Absatz</t>
  </si>
  <si>
    <t>Materialgemeinkosten (fix)</t>
  </si>
  <si>
    <t>Fertigungsgemeinkosten (fix)</t>
  </si>
  <si>
    <t>Verwaltungsgemeinkosten (fix)</t>
  </si>
  <si>
    <t>Vertriebsgemeinkosten (fix)</t>
  </si>
  <si>
    <t>Materialgemeinkosten (variabel)</t>
  </si>
  <si>
    <t>auf die Materialeinzelkosten</t>
  </si>
  <si>
    <t>Fertigungsgemeinkosten (variabel)</t>
  </si>
  <si>
    <t>auf die Fertigungseinzelkosten</t>
  </si>
  <si>
    <t>Materialeinzelkosten</t>
  </si>
  <si>
    <t>Herstellkosten des Umsatzes</t>
  </si>
  <si>
    <t>Fertigungseinzelkosten</t>
  </si>
  <si>
    <t>Summe</t>
  </si>
  <si>
    <t>Vollkostenrechnung</t>
  </si>
  <si>
    <t>Materialgemeinkosten</t>
  </si>
  <si>
    <t>Fertigungsgemeinkosten</t>
  </si>
  <si>
    <t>Sondereinzelkosten der Fertigung</t>
  </si>
  <si>
    <t>Herstellkosten</t>
  </si>
  <si>
    <t>Verwaltungsgemeinkosten</t>
  </si>
  <si>
    <t>Vertriebsgemeinkosten</t>
  </si>
  <si>
    <t>Selbstkosten</t>
  </si>
  <si>
    <t>Gewinn</t>
  </si>
  <si>
    <t>Umsatz</t>
  </si>
  <si>
    <t>Selbstkosten des Umsatzes</t>
  </si>
  <si>
    <t>Bestandsänderung fertiger Erzeugnisse</t>
  </si>
  <si>
    <t>Gesamtleistung</t>
  </si>
  <si>
    <t>Selbstkosten der Produktion</t>
  </si>
  <si>
    <t>Teilkostenrechnung</t>
  </si>
  <si>
    <t>Deckungsbeitrag</t>
  </si>
  <si>
    <t>Fixkosten</t>
  </si>
  <si>
    <t>Zuschlagsbasis für die fixen Materialgemeinkosten</t>
  </si>
  <si>
    <t>Zuschlagsbasis für die fixen Fertigungsgemeinkosten</t>
  </si>
  <si>
    <t>Zuschlagsbasis für die Verwaltungsgemeinkosten</t>
  </si>
  <si>
    <t>Zuschlagsbasis für die Vertriebsgemeinkosten</t>
  </si>
  <si>
    <t>1. Kalkulation</t>
  </si>
  <si>
    <t>2. Gewinnermittlung nach dem Umsatzkostenverfahren</t>
  </si>
  <si>
    <t>3. Gewinnermittlung nach dem Gesamtkostenverfahren</t>
  </si>
  <si>
    <t>4. Kalkulation</t>
  </si>
  <si>
    <t>5. Gewinnermittlung nach dem Umsatzkostenverfahren</t>
  </si>
  <si>
    <t>6. Gewinnermittlung nach dem Gesamtkostenverfahren</t>
  </si>
  <si>
    <t>7. Gewinndifferenz Vollkostenrechnung und Teilkostenrechnung</t>
  </si>
  <si>
    <t>Gewinn Vollkostenrechnung</t>
  </si>
  <si>
    <t>Gewinn Teilkostenrechnung</t>
  </si>
  <si>
    <t>Gewinndifferenz</t>
  </si>
  <si>
    <t>Bestandsänderung Vollkostenrechnung</t>
  </si>
  <si>
    <t>Bestandsänderung Teilkostenrechnung</t>
  </si>
  <si>
    <t>Bewertungsdifferenz der Bestandsänderung</t>
  </si>
  <si>
    <t>Die Gewinndifferenz ist auf die unterschiedliche Bewertung der Bestandsänderung zurückzuführen.</t>
  </si>
  <si>
    <t>In der Vollkostenrechnung enthält die Bestandsänderung Fixkosten, in der Teilkostenrechnung nicht.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</si>
</sst>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140625" style="0" bestFit="1" customWidth="1"/>
    <col min="4" max="4" width="15.28125" style="0" customWidth="1"/>
  </cols>
  <sheetData>
    <row r="1" spans="1:4" ht="12.75">
      <c r="A1" s="3"/>
      <c r="B1" s="13" t="s">
        <v>0</v>
      </c>
      <c r="C1" s="13" t="s">
        <v>1</v>
      </c>
      <c r="D1" s="5"/>
    </row>
    <row r="2" spans="1:4" ht="12.75">
      <c r="A2" s="6" t="s">
        <v>2</v>
      </c>
      <c r="B2" s="14">
        <v>149</v>
      </c>
      <c r="C2" s="14">
        <v>99</v>
      </c>
      <c r="D2" s="8"/>
    </row>
    <row r="3" spans="1:4" ht="12.75">
      <c r="A3" s="6" t="s">
        <v>3</v>
      </c>
      <c r="B3" s="14">
        <v>60</v>
      </c>
      <c r="C3" s="14">
        <v>32</v>
      </c>
      <c r="D3" s="8"/>
    </row>
    <row r="4" spans="1:4" ht="12.75">
      <c r="A4" s="6" t="s">
        <v>4</v>
      </c>
      <c r="B4" s="14">
        <v>10</v>
      </c>
      <c r="C4" s="14">
        <v>8</v>
      </c>
      <c r="D4" s="8"/>
    </row>
    <row r="5" spans="1:4" ht="12.75">
      <c r="A5" s="6" t="s">
        <v>5</v>
      </c>
      <c r="B5" s="14">
        <v>2</v>
      </c>
      <c r="C5" s="14">
        <v>2</v>
      </c>
      <c r="D5" s="8"/>
    </row>
    <row r="6" spans="1:4" ht="12.75">
      <c r="A6" s="6" t="s">
        <v>6</v>
      </c>
      <c r="B6" s="20">
        <v>2000</v>
      </c>
      <c r="C6" s="20">
        <v>4000</v>
      </c>
      <c r="D6" s="8"/>
    </row>
    <row r="7" spans="1:4" ht="12.75">
      <c r="A7" s="9" t="s">
        <v>7</v>
      </c>
      <c r="B7" s="21">
        <v>1900</v>
      </c>
      <c r="C7" s="21">
        <v>4000</v>
      </c>
      <c r="D7" s="11"/>
    </row>
    <row r="8" spans="1:4" ht="12.75">
      <c r="A8" s="3" t="s">
        <v>8</v>
      </c>
      <c r="B8" s="4"/>
      <c r="C8" s="4"/>
      <c r="D8" s="15">
        <v>3000</v>
      </c>
    </row>
    <row r="9" spans="1:4" ht="12.75">
      <c r="A9" s="6" t="s">
        <v>9</v>
      </c>
      <c r="B9" s="7"/>
      <c r="C9" s="7"/>
      <c r="D9" s="16">
        <v>70000</v>
      </c>
    </row>
    <row r="10" spans="1:4" ht="12.75">
      <c r="A10" s="6" t="s">
        <v>10</v>
      </c>
      <c r="B10" s="7"/>
      <c r="C10" s="7"/>
      <c r="D10" s="16">
        <v>80000</v>
      </c>
    </row>
    <row r="11" spans="1:4" ht="12.75">
      <c r="A11" s="9" t="s">
        <v>11</v>
      </c>
      <c r="B11" s="10"/>
      <c r="C11" s="10"/>
      <c r="D11" s="17">
        <v>100000</v>
      </c>
    </row>
    <row r="12" spans="1:4" ht="12.75">
      <c r="A12" s="3" t="s">
        <v>12</v>
      </c>
      <c r="B12" s="12">
        <v>0.03</v>
      </c>
      <c r="C12" s="4" t="s">
        <v>13</v>
      </c>
      <c r="D12" s="5"/>
    </row>
    <row r="13" spans="1:4" ht="12.75">
      <c r="A13" s="9" t="s">
        <v>14</v>
      </c>
      <c r="B13" s="22">
        <v>0.89</v>
      </c>
      <c r="C13" s="10" t="s">
        <v>15</v>
      </c>
      <c r="D13" s="11"/>
    </row>
    <row r="14" spans="1:4" ht="12.75">
      <c r="A14" s="3" t="s">
        <v>37</v>
      </c>
      <c r="B14" s="4" t="s">
        <v>16</v>
      </c>
      <c r="C14" s="4"/>
      <c r="D14" s="5"/>
    </row>
    <row r="15" spans="1:4" ht="12.75">
      <c r="A15" s="6" t="s">
        <v>38</v>
      </c>
      <c r="B15" s="7" t="s">
        <v>18</v>
      </c>
      <c r="C15" s="7"/>
      <c r="D15" s="8"/>
    </row>
    <row r="16" spans="1:4" ht="12.75">
      <c r="A16" s="6" t="s">
        <v>39</v>
      </c>
      <c r="B16" s="7" t="s">
        <v>17</v>
      </c>
      <c r="C16" s="7"/>
      <c r="D16" s="8"/>
    </row>
    <row r="17" spans="1:4" ht="12.75">
      <c r="A17" s="9" t="s">
        <v>40</v>
      </c>
      <c r="B17" s="10" t="s">
        <v>17</v>
      </c>
      <c r="C17" s="10"/>
      <c r="D17" s="11"/>
    </row>
    <row r="18" spans="1:4" ht="12.75">
      <c r="A18" s="7"/>
      <c r="B18" s="7"/>
      <c r="C18" s="7"/>
      <c r="D18" s="7"/>
    </row>
    <row r="19" spans="2:4" ht="12.75">
      <c r="B19" s="19" t="s">
        <v>0</v>
      </c>
      <c r="C19" s="19" t="s">
        <v>1</v>
      </c>
      <c r="D19" s="19" t="s">
        <v>19</v>
      </c>
    </row>
    <row r="20" ht="12.75">
      <c r="A20" s="2" t="s">
        <v>20</v>
      </c>
    </row>
    <row r="21" ht="12.75">
      <c r="A21" s="1" t="s">
        <v>41</v>
      </c>
    </row>
    <row r="22" spans="1:3" ht="12.75">
      <c r="A22" t="s">
        <v>16</v>
      </c>
      <c r="B22" s="18">
        <f>B3</f>
        <v>60</v>
      </c>
      <c r="C22" s="18">
        <f>C3</f>
        <v>32</v>
      </c>
    </row>
    <row r="23" spans="1:3" ht="12.75">
      <c r="A23" t="s">
        <v>21</v>
      </c>
      <c r="B23" s="18">
        <f>($D$8+$B$12*($B$3*$B$6+$C$3*$C$6))/($B$3*$B$6+$C$3*$C$6)*B22</f>
        <v>2.5258064516129033</v>
      </c>
      <c r="C23" s="18">
        <f>($D$8+$B$12*($B$3*$B$6+$C$3*$C$6))/($B$3*$B$6+$C$3*$C$6)*C22</f>
        <v>1.3470967741935485</v>
      </c>
    </row>
    <row r="24" spans="1:3" ht="12.75">
      <c r="A24" t="s">
        <v>18</v>
      </c>
      <c r="B24" s="18">
        <f>B4</f>
        <v>10</v>
      </c>
      <c r="C24" s="18">
        <f>C4</f>
        <v>8</v>
      </c>
    </row>
    <row r="25" spans="1:3" ht="12.75">
      <c r="A25" t="s">
        <v>22</v>
      </c>
      <c r="B25" s="18">
        <f>$D$9/($B$4*$B$6+$C$4*$C$6)*B24+$B$13*B24</f>
        <v>22.361538461538466</v>
      </c>
      <c r="C25" s="18">
        <f>$D$9/($B$4*$B$6+$C$4*$C$6)*C24+$B$13*C24</f>
        <v>17.88923076923077</v>
      </c>
    </row>
    <row r="26" spans="1:3" ht="12.75">
      <c r="A26" t="s">
        <v>23</v>
      </c>
      <c r="B26" s="18">
        <f>B5</f>
        <v>2</v>
      </c>
      <c r="C26" s="18">
        <f>C5</f>
        <v>2</v>
      </c>
    </row>
    <row r="27" spans="1:3" ht="12.75">
      <c r="A27" t="s">
        <v>24</v>
      </c>
      <c r="B27" s="18">
        <f>SUM(B22:B26)</f>
        <v>96.88734491315137</v>
      </c>
      <c r="C27" s="18">
        <f>SUM(C22:C26)</f>
        <v>61.236327543424316</v>
      </c>
    </row>
    <row r="28" spans="1:3" ht="12.75">
      <c r="A28" t="s">
        <v>25</v>
      </c>
      <c r="B28" s="18">
        <f>$D$10/($B$27*$B$7+$C$27*$C$7)*B27</f>
        <v>18.06625347889758</v>
      </c>
      <c r="C28" s="18">
        <f>$D$10/($B$27*$B$7+$C$27*$C$7)*C27</f>
        <v>11.418529597523648</v>
      </c>
    </row>
    <row r="29" spans="1:3" ht="12.75">
      <c r="A29" t="s">
        <v>26</v>
      </c>
      <c r="B29" s="18">
        <f>$D$11/($B$27*$B$7+$C$27*$C$7)*B27</f>
        <v>22.582816848621974</v>
      </c>
      <c r="C29" s="18">
        <f>$D$11/($B$27*$B$7+$C$27*$C$7)*C27</f>
        <v>14.27316199690456</v>
      </c>
    </row>
    <row r="30" spans="1:3" ht="12.75">
      <c r="A30" t="s">
        <v>27</v>
      </c>
      <c r="B30" s="18">
        <f>B27+B28+B29</f>
        <v>137.53641524067092</v>
      </c>
      <c r="C30" s="18">
        <f>C27+C28+C29</f>
        <v>86.92801913785253</v>
      </c>
    </row>
    <row r="31" spans="1:3" ht="12.75">
      <c r="A31" t="s">
        <v>28</v>
      </c>
      <c r="B31" s="18">
        <f>B2-B30</f>
        <v>11.46358475932908</v>
      </c>
      <c r="C31" s="18">
        <f>C2-C30</f>
        <v>12.07198086214747</v>
      </c>
    </row>
    <row r="32" ht="12.75">
      <c r="A32" s="1" t="s">
        <v>42</v>
      </c>
    </row>
    <row r="33" spans="1:4" ht="12.75">
      <c r="A33" t="s">
        <v>29</v>
      </c>
      <c r="B33" s="18">
        <f>B2*B7</f>
        <v>283100</v>
      </c>
      <c r="C33" s="18">
        <f>C2*C7</f>
        <v>396000</v>
      </c>
      <c r="D33" s="18">
        <f>SUM(B33:C33)</f>
        <v>679100</v>
      </c>
    </row>
    <row r="34" spans="1:4" ht="12.75">
      <c r="A34" t="s">
        <v>30</v>
      </c>
      <c r="B34" s="18">
        <f>B30*B7</f>
        <v>261319.18895727475</v>
      </c>
      <c r="C34" s="18">
        <f>C30*C7</f>
        <v>347712.07655141014</v>
      </c>
      <c r="D34" s="18">
        <f>SUM(B34:C34)</f>
        <v>609031.2655086849</v>
      </c>
    </row>
    <row r="35" spans="1:4" ht="12.75">
      <c r="A35" t="s">
        <v>28</v>
      </c>
      <c r="B35" s="18">
        <f>B33-B34</f>
        <v>21780.811042725254</v>
      </c>
      <c r="C35" s="18">
        <f>C33-C34</f>
        <v>48287.92344858986</v>
      </c>
      <c r="D35" s="18">
        <f>SUM(B35:C35)</f>
        <v>70068.73449131512</v>
      </c>
    </row>
    <row r="36" ht="12.75">
      <c r="A36" s="1" t="s">
        <v>43</v>
      </c>
    </row>
    <row r="37" spans="1:4" ht="12.75">
      <c r="A37" t="s">
        <v>29</v>
      </c>
      <c r="B37" s="18">
        <f>B2*B7</f>
        <v>283100</v>
      </c>
      <c r="C37" s="18">
        <f>C2*C7</f>
        <v>396000</v>
      </c>
      <c r="D37" s="18">
        <f>SUM(B37:C37)</f>
        <v>679100</v>
      </c>
    </row>
    <row r="38" spans="1:4" ht="12.75">
      <c r="A38" t="s">
        <v>31</v>
      </c>
      <c r="B38" s="18">
        <f>(B6-B7)*B27</f>
        <v>9688.734491315137</v>
      </c>
      <c r="C38" s="18">
        <f>(C6-C7)*C27</f>
        <v>0</v>
      </c>
      <c r="D38" s="18">
        <f>SUM(B38:C38)</f>
        <v>9688.734491315137</v>
      </c>
    </row>
    <row r="39" spans="1:4" ht="12.75">
      <c r="A39" t="s">
        <v>32</v>
      </c>
      <c r="B39" s="18">
        <f>SUM(B37:B38)</f>
        <v>292788.73449131515</v>
      </c>
      <c r="C39" s="18">
        <f>SUM(C37:C38)</f>
        <v>396000</v>
      </c>
      <c r="D39" s="18">
        <f>SUM(B39:C39)</f>
        <v>688788.7344913152</v>
      </c>
    </row>
    <row r="40" spans="1:4" ht="12.75">
      <c r="A40" t="s">
        <v>33</v>
      </c>
      <c r="B40" s="18">
        <f>B27*B6+B28*B7+B29*B7</f>
        <v>271007.92344858986</v>
      </c>
      <c r="C40" s="18">
        <f>C27*C6+C28*C7+C29*C7</f>
        <v>347712.0765514101</v>
      </c>
      <c r="D40" s="18">
        <f>SUM(B40:C40)</f>
        <v>618720</v>
      </c>
    </row>
    <row r="41" spans="1:4" ht="12.75">
      <c r="A41" t="s">
        <v>28</v>
      </c>
      <c r="B41" s="18">
        <f>B39-B40</f>
        <v>21780.811042725283</v>
      </c>
      <c r="C41" s="18">
        <f>C39-C40</f>
        <v>48287.92344858992</v>
      </c>
      <c r="D41" s="18">
        <f>SUM(B41:C41)</f>
        <v>70068.7344913152</v>
      </c>
    </row>
    <row r="43" ht="12.75">
      <c r="A43" s="2" t="s">
        <v>34</v>
      </c>
    </row>
    <row r="44" ht="12.75">
      <c r="A44" s="1" t="s">
        <v>44</v>
      </c>
    </row>
    <row r="45" spans="1:3" ht="12.75">
      <c r="A45" t="s">
        <v>16</v>
      </c>
      <c r="B45" s="18">
        <f>B3</f>
        <v>60</v>
      </c>
      <c r="C45" s="18">
        <f>C3</f>
        <v>32</v>
      </c>
    </row>
    <row r="46" spans="1:3" ht="12.75">
      <c r="A46" t="s">
        <v>21</v>
      </c>
      <c r="B46" s="18">
        <f>$B$12*B45</f>
        <v>1.7999999999999998</v>
      </c>
      <c r="C46" s="18">
        <f>$B$12*C45</f>
        <v>0.96</v>
      </c>
    </row>
    <row r="47" spans="1:3" ht="12.75">
      <c r="A47" t="s">
        <v>18</v>
      </c>
      <c r="B47" s="18">
        <f>B4</f>
        <v>10</v>
      </c>
      <c r="C47" s="18">
        <f>C4</f>
        <v>8</v>
      </c>
    </row>
    <row r="48" spans="1:3" ht="12.75">
      <c r="A48" t="s">
        <v>22</v>
      </c>
      <c r="B48" s="18">
        <f>$B$13*B4</f>
        <v>8.9</v>
      </c>
      <c r="C48" s="18">
        <f>$B$13*C4</f>
        <v>7.12</v>
      </c>
    </row>
    <row r="49" spans="1:3" ht="12.75">
      <c r="A49" t="s">
        <v>23</v>
      </c>
      <c r="B49" s="18">
        <f>B5</f>
        <v>2</v>
      </c>
      <c r="C49" s="18">
        <f>C5</f>
        <v>2</v>
      </c>
    </row>
    <row r="50" spans="1:3" ht="12.75">
      <c r="A50" t="s">
        <v>24</v>
      </c>
      <c r="B50" s="18">
        <f>SUM(B45:B49)</f>
        <v>82.7</v>
      </c>
      <c r="C50" s="18">
        <f>SUM(C45:C49)</f>
        <v>50.08</v>
      </c>
    </row>
    <row r="51" spans="1:3" ht="12.75">
      <c r="A51" t="s">
        <v>27</v>
      </c>
      <c r="B51" s="18">
        <f>B50</f>
        <v>82.7</v>
      </c>
      <c r="C51" s="18">
        <f>C50</f>
        <v>50.08</v>
      </c>
    </row>
    <row r="52" spans="1:3" ht="12.75">
      <c r="A52" t="s">
        <v>35</v>
      </c>
      <c r="B52" s="18">
        <f>B2-B51</f>
        <v>66.3</v>
      </c>
      <c r="C52" s="18">
        <f>C2-C51</f>
        <v>48.92</v>
      </c>
    </row>
    <row r="53" ht="12.75">
      <c r="A53" s="1" t="s">
        <v>45</v>
      </c>
    </row>
    <row r="54" spans="1:4" ht="12.75">
      <c r="A54" t="s">
        <v>35</v>
      </c>
      <c r="B54" s="18">
        <f>B52*B7</f>
        <v>125970</v>
      </c>
      <c r="C54" s="18">
        <f>C52*C7</f>
        <v>195680</v>
      </c>
      <c r="D54" s="18">
        <f>SUM(B54:C54)</f>
        <v>321650</v>
      </c>
    </row>
    <row r="55" spans="1:4" ht="12.75">
      <c r="A55" t="s">
        <v>36</v>
      </c>
      <c r="B55" s="18"/>
      <c r="C55" s="18"/>
      <c r="D55" s="18">
        <f>SUM(D8:D11)</f>
        <v>253000</v>
      </c>
    </row>
    <row r="56" spans="1:4" ht="12.75">
      <c r="A56" t="s">
        <v>28</v>
      </c>
      <c r="B56" s="18"/>
      <c r="C56" s="18"/>
      <c r="D56" s="18">
        <f>D54-D55</f>
        <v>68650</v>
      </c>
    </row>
    <row r="57" spans="1:4" ht="12.75">
      <c r="A57" s="1" t="s">
        <v>46</v>
      </c>
      <c r="B57" s="18"/>
      <c r="C57" s="18"/>
      <c r="D57" s="18"/>
    </row>
    <row r="58" spans="1:4" ht="12.75">
      <c r="A58" t="s">
        <v>29</v>
      </c>
      <c r="B58" s="18">
        <f>B2*B7</f>
        <v>283100</v>
      </c>
      <c r="C58" s="18">
        <f>C2*C7</f>
        <v>396000</v>
      </c>
      <c r="D58" s="18">
        <f>SUM(B58:C58)</f>
        <v>679100</v>
      </c>
    </row>
    <row r="59" spans="1:4" ht="12.75">
      <c r="A59" t="s">
        <v>31</v>
      </c>
      <c r="B59" s="18">
        <f>(B6-B7)*B50</f>
        <v>8270</v>
      </c>
      <c r="C59" s="18">
        <f>(C6-C7)*C50</f>
        <v>0</v>
      </c>
      <c r="D59" s="18">
        <f>SUM(B59:C59)</f>
        <v>8270</v>
      </c>
    </row>
    <row r="60" spans="1:4" ht="12.75">
      <c r="A60" t="s">
        <v>32</v>
      </c>
      <c r="B60" s="18">
        <f>B58+B59</f>
        <v>291370</v>
      </c>
      <c r="C60" s="18">
        <f>C58+C59</f>
        <v>396000</v>
      </c>
      <c r="D60" s="18">
        <f>SUM(B60:C60)</f>
        <v>687370</v>
      </c>
    </row>
    <row r="61" spans="1:4" ht="12.75">
      <c r="A61" t="s">
        <v>33</v>
      </c>
      <c r="B61" s="18">
        <f>B50*B6</f>
        <v>165400</v>
      </c>
      <c r="C61" s="18">
        <f>C50*C6</f>
        <v>200320</v>
      </c>
      <c r="D61" s="18">
        <f>SUM(B61:C61)</f>
        <v>365720</v>
      </c>
    </row>
    <row r="62" spans="1:4" ht="12.75">
      <c r="A62" t="s">
        <v>36</v>
      </c>
      <c r="B62" s="18"/>
      <c r="C62" s="18"/>
      <c r="D62" s="18">
        <f>SUM(D8:D11)</f>
        <v>253000</v>
      </c>
    </row>
    <row r="63" spans="1:4" ht="12.75">
      <c r="A63" t="s">
        <v>28</v>
      </c>
      <c r="B63" s="18"/>
      <c r="C63" s="18"/>
      <c r="D63" s="18">
        <f>D60-D61-D62</f>
        <v>68650</v>
      </c>
    </row>
    <row r="65" ht="12.75">
      <c r="A65" s="1" t="s">
        <v>47</v>
      </c>
    </row>
    <row r="66" spans="1:4" ht="12.75">
      <c r="A66" t="s">
        <v>48</v>
      </c>
      <c r="B66" s="18">
        <f>B41</f>
        <v>21780.811042725283</v>
      </c>
      <c r="C66" s="18">
        <f>C41</f>
        <v>48287.92344858992</v>
      </c>
      <c r="D66" s="18">
        <f>D41</f>
        <v>70068.7344913152</v>
      </c>
    </row>
    <row r="67" spans="1:4" ht="12.75">
      <c r="A67" t="s">
        <v>49</v>
      </c>
      <c r="D67" s="18">
        <f>D63</f>
        <v>68650</v>
      </c>
    </row>
    <row r="68" spans="1:4" ht="12.75">
      <c r="A68" t="s">
        <v>50</v>
      </c>
      <c r="D68" s="18">
        <f>D66-D67</f>
        <v>1418.7344913152047</v>
      </c>
    </row>
    <row r="69" spans="1:4" ht="12.75">
      <c r="A69" t="s">
        <v>51</v>
      </c>
      <c r="B69" s="18">
        <f>B38</f>
        <v>9688.734491315137</v>
      </c>
      <c r="C69" s="18">
        <f>C38</f>
        <v>0</v>
      </c>
      <c r="D69" s="18">
        <f>D38</f>
        <v>9688.734491315137</v>
      </c>
    </row>
    <row r="70" spans="1:4" ht="12.75">
      <c r="A70" t="s">
        <v>52</v>
      </c>
      <c r="B70" s="18">
        <f>B59</f>
        <v>8270</v>
      </c>
      <c r="C70" s="18">
        <f>C59</f>
        <v>0</v>
      </c>
      <c r="D70" s="18">
        <f>D59</f>
        <v>8270</v>
      </c>
    </row>
    <row r="71" spans="1:4" ht="12.75">
      <c r="A71" t="s">
        <v>53</v>
      </c>
      <c r="B71" s="18">
        <f>B69-B70</f>
        <v>1418.7344913151373</v>
      </c>
      <c r="C71" s="18">
        <f>C69-C70</f>
        <v>0</v>
      </c>
      <c r="D71" s="18">
        <f>D69-D70</f>
        <v>1418.7344913151373</v>
      </c>
    </row>
    <row r="72" ht="12.75">
      <c r="A72" t="s">
        <v>54</v>
      </c>
    </row>
    <row r="73" ht="12.75">
      <c r="A73" t="s">
        <v>55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&amp;C&amp;"Arial,Fett"&amp;12Aufgabe zu 5.3.1 und 6.2
- Lösung -</oddHeader>
    <oddFooter>&amp;C- &amp;P -&amp;R&amp;6&amp;F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2011-01-09T17:45:44Z</cp:lastPrinted>
  <dcterms:created xsi:type="dcterms:W3CDTF">1998-06-11T08:37:06Z</dcterms:created>
  <dcterms:modified xsi:type="dcterms:W3CDTF">2011-01-09T18:06:04Z</dcterms:modified>
  <cp:category/>
  <cp:version/>
  <cp:contentType/>
  <cp:contentStatus/>
</cp:coreProperties>
</file>