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1970" windowHeight="699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comments2.xml><?xml version="1.0" encoding="utf-8"?>
<comments xmlns="http://schemas.openxmlformats.org/spreadsheetml/2006/main">
  <authors>
    <author>Frederic Schneider</author>
  </authors>
  <commentList>
    <comment ref="A3" authorId="0">
      <text>
        <r>
          <rPr>
            <sz val="8"/>
            <rFont val="Tahoma"/>
            <family val="0"/>
          </rPr>
          <t>Arbeitgeberanteile Sozialversicherung
RV: 9,75 %
AV: 3,25 %
PV: 0,85 %
KV: 7,45 % (angenommener Satz, entspricht AOK Bayern)</t>
        </r>
      </text>
    </comment>
  </commentList>
</comments>
</file>

<file path=xl/sharedStrings.xml><?xml version="1.0" encoding="utf-8"?>
<sst xmlns="http://schemas.openxmlformats.org/spreadsheetml/2006/main" count="70" uniqueCount="63">
  <si>
    <t>Monat</t>
  </si>
  <si>
    <t>Bruttolöhne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</si>
  <si>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</si>
  <si>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</si>
  <si>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</si>
  <si>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</si>
  <si>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</si>
  <si>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</si>
  <si>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</si>
  <si>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</si>
  <si>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</si>
  <si>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</si>
  <si>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</si>
  <si>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</si>
  <si>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Summe</t>
  </si>
  <si>
    <t>%</t>
  </si>
  <si>
    <t>Bruttolohnkosten</t>
  </si>
  <si>
    <t>Lohnnebenkosten</t>
  </si>
  <si>
    <t>Gesamte Lohnkosten</t>
  </si>
  <si>
    <t>Verwendung der normalisierten Kosten in Folgejahren:</t>
  </si>
  <si>
    <t>Durchschnitt des normalisierten Jahres</t>
  </si>
  <si>
    <t>Schätzung der Lohnkosten pro Stunde</t>
  </si>
  <si>
    <t>(normalisiert)</t>
  </si>
  <si>
    <t>(Vorgabe)</t>
  </si>
  <si>
    <t>(errechnet)</t>
  </si>
  <si>
    <t>Direktversicherung</t>
  </si>
  <si>
    <t>Betriebliche Altersversorgung und Unterstützung</t>
  </si>
  <si>
    <t>Sonstige Personalkosten</t>
  </si>
  <si>
    <t>Geleistete Arbeitsstunden</t>
  </si>
  <si>
    <t>Lohnkosten pro Arbeitsstunde</t>
  </si>
  <si>
    <t>Arbeitgeberanteil zur Sozialver-sicherung</t>
  </si>
  <si>
    <t>Beiträge zur Berufsgenossen-schaft</t>
  </si>
  <si>
    <t>Bruttolohn pro Kopf</t>
  </si>
  <si>
    <t>Direktversicherung pro Kopf</t>
  </si>
  <si>
    <t>EUR</t>
  </si>
  <si>
    <t>Beitragssatz zur Berufsgenossenschaft</t>
  </si>
  <si>
    <t>Betriebliche Altersversorgung pro Kopf</t>
  </si>
  <si>
    <t>Anzahl der Mitarbeiter</t>
  </si>
  <si>
    <t>Anwesende Mitarbeiter im Januar</t>
  </si>
  <si>
    <t>Anwesende Mitarbeiter im Februar</t>
  </si>
  <si>
    <t>Anwesende Mitarbeiter im März</t>
  </si>
  <si>
    <t>Anwesende Mitarbeiter im April</t>
  </si>
  <si>
    <t>Anwesende Mitarbeiter im Mai</t>
  </si>
  <si>
    <t>Anwesende Mitarbeiter im Juni</t>
  </si>
  <si>
    <t>Anwesende Mitarbeiter im Juli</t>
  </si>
  <si>
    <t>Anwesende Mitarbeiter im August</t>
  </si>
  <si>
    <t>Anwesende Mitarbeiter im September</t>
  </si>
  <si>
    <t>Anwesende Mitarbeiter im Oktober</t>
  </si>
  <si>
    <t>Anwesende Mitarbeiter im November</t>
  </si>
  <si>
    <t>Anwesende Mitarbeiter im Dezember</t>
  </si>
  <si>
    <t>Geleistete Arbeitsstunden pro Kopf im Januar</t>
  </si>
  <si>
    <t>Geleistete Arbeitsstunden pro Kopf im Februar</t>
  </si>
  <si>
    <t>Geleistete Arbeitsstunden pro Kopf im März</t>
  </si>
  <si>
    <t>Geleistete Arbeitsstunden pro Kopf im April</t>
  </si>
  <si>
    <t>Geleistete Arbeitsstunden pro Kopf im Mai</t>
  </si>
  <si>
    <t>Geleistete Arbeitsstunden pro Kopf im Juni</t>
  </si>
  <si>
    <t>Geleistete Arbeitsstunden pro Kopf im Juli</t>
  </si>
  <si>
    <t>Geleistete Arbeitsstunden pro Kopf im August</t>
  </si>
  <si>
    <t>Geleistete Arbeitsstunden pro Kopf im September</t>
  </si>
  <si>
    <t>Geleistete Arbeitsstunden pro Kopf im Oktober</t>
  </si>
  <si>
    <t>Geleistete Arbeitsstunden pro Kopf im November</t>
  </si>
  <si>
    <t>Geleistete Arbeitsstunden pro Kopf im Dezember</t>
  </si>
  <si>
    <t>Sozialversicherungsbeiträge</t>
  </si>
</sst>
</file>

<file path=xl/styles.xml><?xml version="1.0" encoding="utf-8"?>
<styleSheet xmlns="http://schemas.openxmlformats.org/spreadsheetml/2006/main">
  <numFmts count="2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\ _D_M_-;\-* #,##0.0\ _D_M_-;_-* &quot;-&quot;??\ _D_M_-;_-@_-"/>
    <numFmt numFmtId="173" formatCode="_-* #,##0\ _D_M_-;\-* #,##0\ _D_M_-;_-* &quot;-&quot;??\ _D_M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DM&quot;\ #.00"/>
    <numFmt numFmtId="180" formatCode="0.00\ %"/>
    <numFmt numFmtId="181" formatCode="#,##0_ ;\-#,##0\ "/>
    <numFmt numFmtId="182" formatCode="0.0"/>
    <numFmt numFmtId="183" formatCode="0.0%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3" fontId="0" fillId="0" borderId="0" xfId="15" applyAlignment="1">
      <alignment/>
    </xf>
    <xf numFmtId="173" fontId="0" fillId="0" borderId="0" xfId="15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3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4" fontId="0" fillId="0" borderId="0" xfId="0" applyNumberFormat="1" applyAlignment="1">
      <alignment/>
    </xf>
    <xf numFmtId="181" fontId="0" fillId="0" borderId="0" xfId="15" applyNumberFormat="1" applyAlignment="1">
      <alignment/>
    </xf>
    <xf numFmtId="181" fontId="0" fillId="0" borderId="0" xfId="15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vertical="top" wrapText="1" indent="2"/>
    </xf>
    <xf numFmtId="9" fontId="0" fillId="0" borderId="0" xfId="17" applyAlignment="1">
      <alignment/>
    </xf>
    <xf numFmtId="10" fontId="0" fillId="0" borderId="0" xfId="0" applyNumberFormat="1" applyAlignment="1">
      <alignment/>
    </xf>
    <xf numFmtId="10" fontId="0" fillId="0" borderId="0" xfId="17" applyNumberFormat="1" applyAlignment="1">
      <alignment/>
    </xf>
    <xf numFmtId="0" fontId="0" fillId="0" borderId="0" xfId="0" applyAlignment="1" quotePrefix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0" xfId="17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A1" sqref="A1"/>
    </sheetView>
  </sheetViews>
  <sheetFormatPr defaultColWidth="11.421875" defaultRowHeight="12.75"/>
  <cols>
    <col min="2" max="2" width="18.28125" style="0" bestFit="1" customWidth="1"/>
    <col min="3" max="9" width="15.8515625" style="0" customWidth="1"/>
  </cols>
  <sheetData>
    <row r="1" spans="1:9" ht="39.75" customHeight="1">
      <c r="A1" s="6" t="s">
        <v>0</v>
      </c>
      <c r="B1" s="11" t="s">
        <v>1</v>
      </c>
      <c r="C1" s="6" t="s">
        <v>30</v>
      </c>
      <c r="D1" s="6" t="s">
        <v>31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</row>
    <row r="3" spans="1:9" ht="12.75">
      <c r="A3" t="s">
        <v>2</v>
      </c>
      <c r="B3" s="5">
        <f>Tabelle2!$B$1*Tabelle2!$B$6</f>
        <v>11770000</v>
      </c>
      <c r="C3" s="2">
        <f>B3*Tabelle2!$B$3</f>
        <v>2507010</v>
      </c>
      <c r="D3" s="2">
        <v>0</v>
      </c>
      <c r="E3" s="5">
        <f>Tabelle2!$B$2*Tabelle2!$B$6</f>
        <v>730000</v>
      </c>
      <c r="F3" s="5">
        <f>Tabelle2!$B$5*Tabelle2!$B$6</f>
        <v>1250000</v>
      </c>
      <c r="G3" s="2">
        <v>1000000</v>
      </c>
      <c r="H3" s="2">
        <f>Tabelle2!B7*Tabelle2!B19</f>
        <v>862400</v>
      </c>
      <c r="I3" s="1">
        <f aca="true" t="shared" si="0" ref="I3:I14">SUM(B3:G3)/H3</f>
        <v>20.01044758812616</v>
      </c>
    </row>
    <row r="4" spans="1:9" ht="12.75">
      <c r="A4" t="s">
        <v>3</v>
      </c>
      <c r="B4" s="5">
        <f>Tabelle2!$B$1*Tabelle2!$B$6</f>
        <v>11770000</v>
      </c>
      <c r="C4" s="2">
        <f>B4*Tabelle2!$B$3</f>
        <v>2507010</v>
      </c>
      <c r="D4" s="2">
        <v>0</v>
      </c>
      <c r="E4" s="5">
        <f>Tabelle2!$B$2*Tabelle2!$B$6</f>
        <v>730000</v>
      </c>
      <c r="F4" s="5">
        <f>Tabelle2!$B$5*Tabelle2!$B$6</f>
        <v>1250000</v>
      </c>
      <c r="G4" s="2">
        <v>1000000</v>
      </c>
      <c r="H4" s="2">
        <f>Tabelle2!B8*Tabelle2!B20</f>
        <v>752000</v>
      </c>
      <c r="I4" s="1">
        <f t="shared" si="0"/>
        <v>22.94815159574468</v>
      </c>
    </row>
    <row r="5" spans="1:9" ht="12.75">
      <c r="A5" t="s">
        <v>4</v>
      </c>
      <c r="B5" s="5">
        <f>Tabelle2!$B$1*Tabelle2!$B$6</f>
        <v>11770000</v>
      </c>
      <c r="C5" s="2">
        <f>B5*Tabelle2!$B$3</f>
        <v>2507010</v>
      </c>
      <c r="D5" s="2">
        <f>Tabelle2!$B$4*(B3+B4+B5)</f>
        <v>1200540</v>
      </c>
      <c r="E5" s="5">
        <f>Tabelle2!$B$2*Tabelle2!$B$6</f>
        <v>730000</v>
      </c>
      <c r="F5" s="5">
        <f>Tabelle2!$B$5*Tabelle2!$B$6</f>
        <v>1250000</v>
      </c>
      <c r="G5" s="2">
        <v>1000000</v>
      </c>
      <c r="H5" s="2">
        <f>Tabelle2!B9*Tabelle2!B21</f>
        <v>756000</v>
      </c>
      <c r="I5" s="1">
        <f t="shared" si="0"/>
        <v>24.414748677248678</v>
      </c>
    </row>
    <row r="6" spans="1:9" ht="12.75">
      <c r="A6" t="s">
        <v>5</v>
      </c>
      <c r="B6" s="5">
        <f>Tabelle2!$B$1*Tabelle2!$B$6</f>
        <v>11770000</v>
      </c>
      <c r="C6" s="2">
        <f>B6*Tabelle2!$B$3</f>
        <v>2507010</v>
      </c>
      <c r="D6" s="2">
        <v>0</v>
      </c>
      <c r="E6" s="5">
        <f>Tabelle2!$B$2*Tabelle2!$B$6</f>
        <v>730000</v>
      </c>
      <c r="F6" s="5">
        <f>Tabelle2!$B$5*Tabelle2!$B$6</f>
        <v>1250000</v>
      </c>
      <c r="G6" s="2">
        <v>1000000</v>
      </c>
      <c r="H6" s="2">
        <f>Tabelle2!B10*Tabelle2!B22</f>
        <v>768000</v>
      </c>
      <c r="I6" s="1">
        <f t="shared" si="0"/>
        <v>22.470065104166668</v>
      </c>
    </row>
    <row r="7" spans="1:9" ht="12.75">
      <c r="A7" t="s">
        <v>6</v>
      </c>
      <c r="B7" s="5">
        <f>Tabelle2!$B$1*Tabelle2!$B$6</f>
        <v>11770000</v>
      </c>
      <c r="C7" s="2">
        <f>B7*Tabelle2!$B$3</f>
        <v>2507010</v>
      </c>
      <c r="D7" s="2">
        <v>0</v>
      </c>
      <c r="E7" s="5">
        <f>Tabelle2!$B$2*Tabelle2!$B$6</f>
        <v>730000</v>
      </c>
      <c r="F7" s="5">
        <f>Tabelle2!$B$5*Tabelle2!$B$6</f>
        <v>1250000</v>
      </c>
      <c r="G7" s="2">
        <v>1000000</v>
      </c>
      <c r="H7" s="2">
        <f>Tabelle2!B11*Tabelle2!B23</f>
        <v>638400</v>
      </c>
      <c r="I7" s="1">
        <f t="shared" si="0"/>
        <v>27.031657268170427</v>
      </c>
    </row>
    <row r="8" spans="1:9" ht="12.75">
      <c r="A8" t="s">
        <v>7</v>
      </c>
      <c r="B8" s="5">
        <f>Tabelle2!$B$1*Tabelle2!$B$6</f>
        <v>11770000</v>
      </c>
      <c r="C8" s="2">
        <f>B8*Tabelle2!$B$3</f>
        <v>2507010</v>
      </c>
      <c r="D8" s="2">
        <f>Tabelle2!$B$4*(B6+B7+B8)</f>
        <v>1200540</v>
      </c>
      <c r="E8" s="5">
        <f>Tabelle2!$B$2*Tabelle2!$B$6</f>
        <v>730000</v>
      </c>
      <c r="F8" s="5">
        <f>Tabelle2!$B$5*Tabelle2!$B$6</f>
        <v>1250000</v>
      </c>
      <c r="G8" s="2">
        <v>1000000</v>
      </c>
      <c r="H8" s="2">
        <f>Tabelle2!B12*Tabelle2!B24</f>
        <v>640000</v>
      </c>
      <c r="I8" s="1">
        <f t="shared" si="0"/>
        <v>28.839921875</v>
      </c>
    </row>
    <row r="9" spans="1:9" ht="12.75">
      <c r="A9" t="s">
        <v>8</v>
      </c>
      <c r="B9" s="5">
        <f>Tabelle2!$B$1*Tabelle2!$B$6*1.5</f>
        <v>17655000</v>
      </c>
      <c r="C9" s="2">
        <f>B9*Tabelle2!$B$3</f>
        <v>3760515</v>
      </c>
      <c r="D9" s="2">
        <v>0</v>
      </c>
      <c r="E9" s="5">
        <f>Tabelle2!$B$2*Tabelle2!$B$6</f>
        <v>730000</v>
      </c>
      <c r="F9" s="5">
        <f>Tabelle2!$B$5*Tabelle2!$B$6</f>
        <v>1250000</v>
      </c>
      <c r="G9" s="2">
        <v>1000000</v>
      </c>
      <c r="H9" s="2">
        <f>Tabelle2!B13*Tabelle2!B25</f>
        <v>644000</v>
      </c>
      <c r="I9" s="1">
        <f t="shared" si="0"/>
        <v>37.88123447204969</v>
      </c>
    </row>
    <row r="10" spans="1:9" ht="12.75">
      <c r="A10" t="s">
        <v>9</v>
      </c>
      <c r="B10" s="5">
        <f>Tabelle2!$B$1*Tabelle2!$B$6</f>
        <v>11770000</v>
      </c>
      <c r="C10" s="2">
        <f>B10*Tabelle2!$B$3</f>
        <v>2507010</v>
      </c>
      <c r="D10" s="2">
        <v>0</v>
      </c>
      <c r="E10" s="5">
        <f>Tabelle2!$B$2*Tabelle2!$B$6</f>
        <v>730000</v>
      </c>
      <c r="F10" s="5">
        <f>Tabelle2!$B$5*Tabelle2!$B$6</f>
        <v>1250000</v>
      </c>
      <c r="G10" s="2">
        <v>1000000</v>
      </c>
      <c r="H10" s="2">
        <f>Tabelle2!B14*Tabelle2!B26</f>
        <v>528000</v>
      </c>
      <c r="I10" s="1">
        <f t="shared" si="0"/>
        <v>32.683731060606064</v>
      </c>
    </row>
    <row r="11" spans="1:9" ht="12.75">
      <c r="A11" t="s">
        <v>10</v>
      </c>
      <c r="B11" s="5">
        <f>Tabelle2!$B$1*Tabelle2!$B$6</f>
        <v>11770000</v>
      </c>
      <c r="C11" s="2">
        <f>B11*Tabelle2!$B$3</f>
        <v>2507010</v>
      </c>
      <c r="D11" s="2">
        <f>Tabelle2!$B$4*(B9+B10+B11)</f>
        <v>1400630</v>
      </c>
      <c r="E11" s="5">
        <f>Tabelle2!$B$2*Tabelle2!$B$6</f>
        <v>730000</v>
      </c>
      <c r="F11" s="5">
        <f>Tabelle2!$B$5*Tabelle2!$B$6</f>
        <v>1250000</v>
      </c>
      <c r="G11" s="2">
        <v>1000000</v>
      </c>
      <c r="H11" s="2">
        <f>Tabelle2!B15*Tabelle2!B27</f>
        <v>588000</v>
      </c>
      <c r="I11" s="1">
        <f t="shared" si="0"/>
        <v>31.730680272108845</v>
      </c>
    </row>
    <row r="12" spans="1:9" ht="12.75">
      <c r="A12" t="s">
        <v>11</v>
      </c>
      <c r="B12" s="5">
        <f>Tabelle2!$B$1*Tabelle2!$B$6</f>
        <v>11770000</v>
      </c>
      <c r="C12" s="2">
        <f>B12*Tabelle2!$B$3</f>
        <v>2507010</v>
      </c>
      <c r="D12" s="2">
        <v>0</v>
      </c>
      <c r="E12" s="5">
        <f>Tabelle2!$B$2*Tabelle2!$B$6</f>
        <v>730000</v>
      </c>
      <c r="F12" s="5">
        <f>Tabelle2!$B$5*Tabelle2!$B$6</f>
        <v>1250000</v>
      </c>
      <c r="G12" s="2">
        <v>1000000</v>
      </c>
      <c r="H12" s="2">
        <f>Tabelle2!B16*Tabelle2!B28</f>
        <v>792000</v>
      </c>
      <c r="I12" s="1">
        <f t="shared" si="0"/>
        <v>21.78915404040404</v>
      </c>
    </row>
    <row r="13" spans="1:9" ht="12.75">
      <c r="A13" t="s">
        <v>12</v>
      </c>
      <c r="B13" s="5">
        <f>Tabelle2!$B$1*Tabelle2!$B$6</f>
        <v>11770000</v>
      </c>
      <c r="C13" s="2">
        <f>B13*Tabelle2!$B$3</f>
        <v>2507010</v>
      </c>
      <c r="D13" s="2">
        <v>0</v>
      </c>
      <c r="E13" s="5">
        <f>Tabelle2!$B$2*Tabelle2!$B$6</f>
        <v>730000</v>
      </c>
      <c r="F13" s="5">
        <f>Tabelle2!$B$5*Tabelle2!$B$6</f>
        <v>1250000</v>
      </c>
      <c r="G13" s="2">
        <v>1000000</v>
      </c>
      <c r="H13" s="2">
        <f>Tabelle2!B17*Tabelle2!B29</f>
        <v>784000</v>
      </c>
      <c r="I13" s="1">
        <f t="shared" si="0"/>
        <v>22.011492346938777</v>
      </c>
    </row>
    <row r="14" spans="1:9" ht="12.75">
      <c r="A14" t="s">
        <v>13</v>
      </c>
      <c r="B14" s="5">
        <f>Tabelle2!$B$1*Tabelle2!$B$6*1.5</f>
        <v>17655000</v>
      </c>
      <c r="C14" s="2">
        <f>B14*Tabelle2!$B$3</f>
        <v>3760515</v>
      </c>
      <c r="D14" s="2">
        <f>Tabelle2!$B$4*(B12+B13+B14)</f>
        <v>1400630</v>
      </c>
      <c r="E14" s="5">
        <f>Tabelle2!$B$2*Tabelle2!$B$6</f>
        <v>730000</v>
      </c>
      <c r="F14" s="5">
        <f>Tabelle2!$B$5*Tabelle2!$B$6</f>
        <v>1250000</v>
      </c>
      <c r="G14" s="2">
        <v>1000000</v>
      </c>
      <c r="H14" s="2">
        <f>Tabelle2!B18*Tabelle2!B30</f>
        <v>676800</v>
      </c>
      <c r="I14" s="1">
        <f t="shared" si="0"/>
        <v>38.11487145390071</v>
      </c>
    </row>
    <row r="15" spans="2:9" ht="12.75">
      <c r="B15" s="2"/>
      <c r="C15" s="2"/>
      <c r="D15" s="2"/>
      <c r="E15" s="2"/>
      <c r="F15" s="2"/>
      <c r="G15" s="2"/>
      <c r="H15" s="2"/>
      <c r="I15" s="1"/>
    </row>
    <row r="16" spans="1:9" ht="12.75">
      <c r="A16" s="3" t="s">
        <v>14</v>
      </c>
      <c r="B16" s="2">
        <f aca="true" t="shared" si="1" ref="B16:H16">SUM(B3:B15)</f>
        <v>153010000</v>
      </c>
      <c r="C16" s="2">
        <f t="shared" si="1"/>
        <v>32591130</v>
      </c>
      <c r="D16" s="2">
        <f t="shared" si="1"/>
        <v>5202340</v>
      </c>
      <c r="E16" s="2">
        <f t="shared" si="1"/>
        <v>8760000</v>
      </c>
      <c r="F16" s="2">
        <f t="shared" si="1"/>
        <v>15000000</v>
      </c>
      <c r="G16" s="2">
        <f t="shared" si="1"/>
        <v>12000000</v>
      </c>
      <c r="H16" s="2">
        <f t="shared" si="1"/>
        <v>8429600</v>
      </c>
      <c r="I16" s="1">
        <f>SUM(B16:G16)/H16</f>
        <v>26.877131773749642</v>
      </c>
    </row>
    <row r="17" spans="4:7" ht="12.75">
      <c r="D17" s="13"/>
      <c r="E17" s="13"/>
      <c r="F17" s="13"/>
      <c r="G17" s="13"/>
    </row>
    <row r="18" spans="1:9" ht="12.75">
      <c r="A18" s="12" t="s">
        <v>15</v>
      </c>
      <c r="B18" s="18">
        <v>1</v>
      </c>
      <c r="C18" s="18">
        <f>C16/$B$16</f>
        <v>0.213</v>
      </c>
      <c r="D18" s="18">
        <f>D16/$B$16</f>
        <v>0.034</v>
      </c>
      <c r="E18" s="18">
        <f>E16/$B$16</f>
        <v>0.05725116005489837</v>
      </c>
      <c r="F18" s="18">
        <f>F16/$B$16</f>
        <v>0.09803280831318215</v>
      </c>
      <c r="G18" s="18">
        <f>G16/$B$16</f>
        <v>0.07842624665054572</v>
      </c>
      <c r="I18" s="4"/>
    </row>
    <row r="21" ht="12.75">
      <c r="A21" t="s">
        <v>19</v>
      </c>
    </row>
    <row r="23" spans="4:9" ht="12.75">
      <c r="D23" s="17" t="s">
        <v>16</v>
      </c>
      <c r="E23" s="17"/>
      <c r="F23" s="17" t="s">
        <v>17</v>
      </c>
      <c r="G23" s="17"/>
      <c r="H23" s="17" t="s">
        <v>18</v>
      </c>
      <c r="I23" s="17"/>
    </row>
    <row r="25" spans="1:9" ht="12.75">
      <c r="A25" s="3" t="s">
        <v>20</v>
      </c>
      <c r="D25" s="16">
        <v>1</v>
      </c>
      <c r="E25" s="16"/>
      <c r="F25" s="16">
        <f>SUM(C18:G18)</f>
        <v>0.48071021501862626</v>
      </c>
      <c r="G25" s="16"/>
      <c r="H25" s="16">
        <f>D25+F25</f>
        <v>1.4807102150186262</v>
      </c>
      <c r="I25" s="16"/>
    </row>
    <row r="26" spans="6:9" ht="12.75">
      <c r="F26" s="15" t="s">
        <v>22</v>
      </c>
      <c r="G26" s="15"/>
      <c r="H26" s="15" t="s">
        <v>22</v>
      </c>
      <c r="I26" s="15"/>
    </row>
    <row r="28" spans="1:9" ht="12.75">
      <c r="A28" t="s">
        <v>21</v>
      </c>
      <c r="D28" s="10">
        <v>19</v>
      </c>
      <c r="E28" t="s">
        <v>34</v>
      </c>
      <c r="F28" s="10">
        <f>F25*$D$28</f>
        <v>9.133494085353899</v>
      </c>
      <c r="G28" t="s">
        <v>34</v>
      </c>
      <c r="H28" s="10">
        <f>H25*$D$28</f>
        <v>28.1334940853539</v>
      </c>
      <c r="I28" t="s">
        <v>34</v>
      </c>
    </row>
    <row r="29" spans="4:9" ht="12.75">
      <c r="D29" s="15" t="s">
        <v>23</v>
      </c>
      <c r="E29" s="15"/>
      <c r="F29" s="15" t="s">
        <v>24</v>
      </c>
      <c r="G29" s="15"/>
      <c r="H29" s="15" t="s">
        <v>24</v>
      </c>
      <c r="I29" s="15"/>
    </row>
  </sheetData>
  <mergeCells count="11">
    <mergeCell ref="D29:E29"/>
    <mergeCell ref="D25:E25"/>
    <mergeCell ref="D23:E23"/>
    <mergeCell ref="F23:G23"/>
    <mergeCell ref="F25:G25"/>
    <mergeCell ref="F26:G26"/>
    <mergeCell ref="F29:G29"/>
    <mergeCell ref="H29:I29"/>
    <mergeCell ref="H26:I26"/>
    <mergeCell ref="H25:I25"/>
    <mergeCell ref="H23:I23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landscape" paperSize="9" r:id="rId1"/>
  <headerFooter alignWithMargins="0">
    <oddHeader>&amp;C&amp;"Arial,Fett"&amp;12Kostennormalisierung am Beispiel der Lohnkosten</oddHeader>
    <oddFooter>&amp;R&amp;6&amp;F</oddFooter>
  </headerFooter>
  <ignoredErrors>
    <ignoredError sqref="B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A1" sqref="A1"/>
    </sheetView>
  </sheetViews>
  <sheetFormatPr defaultColWidth="11.421875" defaultRowHeight="12.75"/>
  <cols>
    <col min="1" max="1" width="41.421875" style="0" bestFit="1" customWidth="1"/>
    <col min="2" max="2" width="12.7109375" style="0" bestFit="1" customWidth="1"/>
  </cols>
  <sheetData>
    <row r="1" spans="1:3" ht="12.75">
      <c r="A1" t="s">
        <v>32</v>
      </c>
      <c r="B1" s="7">
        <v>2354</v>
      </c>
      <c r="C1" t="s">
        <v>34</v>
      </c>
    </row>
    <row r="2" spans="1:3" ht="12.75">
      <c r="A2" t="s">
        <v>33</v>
      </c>
      <c r="B2" s="7">
        <v>146</v>
      </c>
      <c r="C2" t="s">
        <v>34</v>
      </c>
    </row>
    <row r="3" spans="1:2" ht="12.75">
      <c r="A3" t="s">
        <v>62</v>
      </c>
      <c r="B3" s="14">
        <v>0.213</v>
      </c>
    </row>
    <row r="4" spans="1:2" ht="12.75">
      <c r="A4" t="s">
        <v>35</v>
      </c>
      <c r="B4" s="14">
        <v>0.034</v>
      </c>
    </row>
    <row r="5" spans="1:3" ht="12.75">
      <c r="A5" t="s">
        <v>36</v>
      </c>
      <c r="B5" s="7">
        <v>250</v>
      </c>
      <c r="C5" t="s">
        <v>34</v>
      </c>
    </row>
    <row r="6" spans="1:2" ht="12.75">
      <c r="A6" t="s">
        <v>37</v>
      </c>
      <c r="B6" s="8">
        <v>5000</v>
      </c>
    </row>
    <row r="7" spans="1:2" ht="12.75">
      <c r="A7" t="s">
        <v>38</v>
      </c>
      <c r="B7" s="8">
        <v>4900</v>
      </c>
    </row>
    <row r="8" spans="1:2" ht="12.75">
      <c r="A8" t="s">
        <v>39</v>
      </c>
      <c r="B8" s="8">
        <v>4700</v>
      </c>
    </row>
    <row r="9" spans="1:2" ht="12.75">
      <c r="A9" t="s">
        <v>40</v>
      </c>
      <c r="B9" s="8">
        <v>4500</v>
      </c>
    </row>
    <row r="10" spans="1:2" ht="12.75">
      <c r="A10" t="s">
        <v>41</v>
      </c>
      <c r="B10" s="8">
        <v>4800</v>
      </c>
    </row>
    <row r="11" spans="1:2" ht="12.75">
      <c r="A11" t="s">
        <v>42</v>
      </c>
      <c r="B11" s="8">
        <v>4200</v>
      </c>
    </row>
    <row r="12" spans="1:4" ht="12.75">
      <c r="A12" t="s">
        <v>43</v>
      </c>
      <c r="B12" s="8">
        <v>4000</v>
      </c>
      <c r="D12" s="8"/>
    </row>
    <row r="13" spans="1:2" ht="12.75">
      <c r="A13" t="s">
        <v>44</v>
      </c>
      <c r="B13" s="8">
        <v>3500</v>
      </c>
    </row>
    <row r="14" spans="1:2" ht="12.75">
      <c r="A14" t="s">
        <v>45</v>
      </c>
      <c r="B14" s="8">
        <v>3000</v>
      </c>
    </row>
    <row r="15" spans="1:2" ht="12.75">
      <c r="A15" t="s">
        <v>46</v>
      </c>
      <c r="B15" s="8">
        <v>3500</v>
      </c>
    </row>
    <row r="16" spans="1:2" ht="12.75">
      <c r="A16" t="s">
        <v>47</v>
      </c>
      <c r="B16" s="8">
        <v>4500</v>
      </c>
    </row>
    <row r="17" spans="1:2" ht="12.75">
      <c r="A17" t="s">
        <v>48</v>
      </c>
      <c r="B17" s="8">
        <v>4900</v>
      </c>
    </row>
    <row r="18" spans="1:2" ht="12.75">
      <c r="A18" t="s">
        <v>49</v>
      </c>
      <c r="B18" s="8">
        <v>4700</v>
      </c>
    </row>
    <row r="19" spans="1:2" ht="12.75">
      <c r="A19" s="9" t="s">
        <v>50</v>
      </c>
      <c r="B19" s="8">
        <v>176</v>
      </c>
    </row>
    <row r="20" spans="1:2" ht="12.75">
      <c r="A20" s="9" t="s">
        <v>51</v>
      </c>
      <c r="B20" s="8">
        <v>160</v>
      </c>
    </row>
    <row r="21" spans="1:2" ht="12.75">
      <c r="A21" s="9" t="s">
        <v>52</v>
      </c>
      <c r="B21" s="8">
        <v>168</v>
      </c>
    </row>
    <row r="22" spans="1:2" ht="12.75">
      <c r="A22" s="9" t="s">
        <v>53</v>
      </c>
      <c r="B22" s="8">
        <v>160</v>
      </c>
    </row>
    <row r="23" spans="1:2" ht="12.75">
      <c r="A23" s="9" t="s">
        <v>54</v>
      </c>
      <c r="B23" s="8">
        <v>152</v>
      </c>
    </row>
    <row r="24" spans="1:2" ht="12.75">
      <c r="A24" s="9" t="s">
        <v>55</v>
      </c>
      <c r="B24" s="8">
        <v>160</v>
      </c>
    </row>
    <row r="25" spans="1:2" ht="12.75">
      <c r="A25" s="9" t="s">
        <v>56</v>
      </c>
      <c r="B25" s="8">
        <v>184</v>
      </c>
    </row>
    <row r="26" spans="1:2" ht="12.75">
      <c r="A26" s="9" t="s">
        <v>57</v>
      </c>
      <c r="B26" s="8">
        <v>176</v>
      </c>
    </row>
    <row r="27" spans="1:2" ht="12.75">
      <c r="A27" s="9" t="s">
        <v>58</v>
      </c>
      <c r="B27" s="8">
        <v>168</v>
      </c>
    </row>
    <row r="28" spans="1:2" ht="12.75">
      <c r="A28" s="9" t="s">
        <v>59</v>
      </c>
      <c r="B28" s="8">
        <v>176</v>
      </c>
    </row>
    <row r="29" spans="1:2" ht="12.75">
      <c r="A29" s="9" t="s">
        <v>60</v>
      </c>
      <c r="B29" s="8">
        <v>160</v>
      </c>
    </row>
    <row r="30" spans="1:3" ht="12.75">
      <c r="A30" s="9" t="s">
        <v>61</v>
      </c>
      <c r="B30" s="8">
        <v>144</v>
      </c>
      <c r="C30" s="8"/>
    </row>
    <row r="31" ht="12.75">
      <c r="A31" s="9"/>
    </row>
    <row r="32" ht="12.75">
      <c r="A32" s="9"/>
    </row>
    <row r="33" ht="12.75">
      <c r="A33" s="9"/>
    </row>
  </sheetData>
  <printOptions gridLines="1"/>
  <pageMargins left="0.75" right="0.75" top="1" bottom="1" header="0.511811023" footer="0.511811023"/>
  <pageSetup orientation="portrait" paperSize="9" r:id="rId3"/>
  <headerFooter alignWithMargins="0">
    <oddHeader>&amp;C&amp;A</oddHeader>
    <oddFooter>&amp;CSeite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Kostennormalisierung</dc:title>
  <dc:subject>Kostenrechnung</dc:subject>
  <dc:creator>Prof. Dr. Klaus Gach</dc:creator>
  <cp:keywords>Kostennormalisierung Personalkosten</cp:keywords>
  <dc:description/>
  <cp:lastModifiedBy>Prof. Dr. Klaus Gach</cp:lastModifiedBy>
  <cp:lastPrinted>2002-05-01T12:07:37Z</cp:lastPrinted>
  <dcterms:created xsi:type="dcterms:W3CDTF">1997-04-06T12:48:44Z</dcterms:created>
  <dcterms:modified xsi:type="dcterms:W3CDTF">2003-05-02T17:10:50Z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1869463192</vt:i4>
  </property>
  <property fmtid="{D5CDD505-2E9C-101B-9397-08002B2CF9AE}" pid="3" name="_EmailSubject">
    <vt:lpwstr>Vorlesung KoLei / Datei persko02</vt:lpwstr>
  </property>
  <property fmtid="{D5CDD505-2E9C-101B-9397-08002B2CF9AE}" pid="4" name="_AuthorEmail">
    <vt:lpwstr>Frederic.Schneider@gmx.de</vt:lpwstr>
  </property>
  <property fmtid="{D5CDD505-2E9C-101B-9397-08002B2CF9AE}" pid="5" name="_AuthorEmailDisplayName">
    <vt:lpwstr>Frederic Schneider</vt:lpwstr>
  </property>
</Properties>
</file>