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910" windowHeight="657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<sst xmlns="http://schemas.openxmlformats.org/spreadsheetml/2006/main" count="41" uniqueCount="32">
  <si>
    <t>Produkt A</t>
  </si>
  <si>
    <t>Produkt B</t>
  </si>
  <si>
    <t>Summe</t>
  </si>
  <si>
    <t>Produktionsmenge</t>
  </si>
  <si>
    <t>Absatz</t>
  </si>
  <si>
    <t>Preis</t>
  </si>
  <si>
    <t>Variable Herstellkosten pro Stück</t>
  </si>
  <si>
    <t>Fixe Herstellkosten insgesamt</t>
  </si>
  <si>
    <t>Verwaltungsgemeinkosten (fix)</t>
  </si>
  <si>
    <t>Vertriebsgemeinkosten (fix)</t>
  </si>
  <si>
    <t>Vollkostenrechnung</t>
  </si>
  <si>
    <t>Fixe Herstellkosten pro Stück</t>
  </si>
  <si>
    <t>Gesamte Herstellkosten pro Stück</t>
  </si>
  <si>
    <t>Herstellkosten des Umsatzes</t>
  </si>
  <si>
    <t>Verwaltungsgemeinkosten pro Stück</t>
  </si>
  <si>
    <t>Vertriebsgemeinkosten pro Stück</t>
  </si>
  <si>
    <t>Selbstkosten pro Stück</t>
  </si>
  <si>
    <t>Gewinn pro Stück</t>
  </si>
  <si>
    <t>Umsatzkostenverfahren</t>
  </si>
  <si>
    <t>Umsatz</t>
  </si>
  <si>
    <t>Selbstkosten des Umsatzes</t>
  </si>
  <si>
    <t>Gewinn</t>
  </si>
  <si>
    <t>Gesamtkostenverfahren</t>
  </si>
  <si>
    <t>Bestandsänderung</t>
  </si>
  <si>
    <t>Gesamtleistung</t>
  </si>
  <si>
    <t>Selbstkosten der Produktion</t>
  </si>
  <si>
    <t>Teilkostenrechnung</t>
  </si>
  <si>
    <t>Deckungsbeitrag pro Stück</t>
  </si>
  <si>
    <t>Deckungsbeitrag insgesamt</t>
  </si>
  <si>
    <t>Fixkosten</t>
  </si>
  <si>
    <t>Variable Selbstkosten der Produktion</t>
  </si>
  <si>
    <t>Fixe Selbstkosten der Produktion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</si>
</sst>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#,##0.00\ _D_M"/>
    <numFmt numFmtId="167" formatCode="#,##0.0\ _D_M"/>
    <numFmt numFmtId="168" formatCode="#,##0\ _D_M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15.8515625" style="0" customWidth="1"/>
  </cols>
  <sheetData>
    <row r="1" spans="2:4" ht="12.75">
      <c r="B1" s="2" t="s">
        <v>0</v>
      </c>
      <c r="C1" s="2" t="s">
        <v>1</v>
      </c>
      <c r="D1" s="2" t="s">
        <v>2</v>
      </c>
    </row>
    <row r="2" spans="2:4" ht="12.75">
      <c r="B2" s="2"/>
      <c r="C2" s="2"/>
      <c r="D2" s="2"/>
    </row>
    <row r="3" spans="1:3" ht="12.75">
      <c r="A3" t="s">
        <v>3</v>
      </c>
      <c r="B3" s="4">
        <v>2100</v>
      </c>
      <c r="C3" s="4">
        <v>4000</v>
      </c>
    </row>
    <row r="4" spans="1:3" ht="12.75">
      <c r="A4" t="s">
        <v>4</v>
      </c>
      <c r="B4" s="4">
        <v>2100</v>
      </c>
      <c r="C4" s="4">
        <v>3960</v>
      </c>
    </row>
    <row r="5" spans="1:4" ht="12.75">
      <c r="A5" t="s">
        <v>5</v>
      </c>
      <c r="B5" s="3">
        <v>98</v>
      </c>
      <c r="C5" s="3">
        <v>107</v>
      </c>
      <c r="D5" s="1"/>
    </row>
    <row r="6" spans="1:4" ht="12.75">
      <c r="A6" t="s">
        <v>6</v>
      </c>
      <c r="B6" s="3">
        <v>49.9</v>
      </c>
      <c r="C6" s="3">
        <v>49.31</v>
      </c>
      <c r="D6" s="1"/>
    </row>
    <row r="7" spans="1:4" ht="12.75">
      <c r="A7" t="s">
        <v>7</v>
      </c>
      <c r="B7" s="3">
        <v>35280</v>
      </c>
      <c r="C7" s="3">
        <v>46760</v>
      </c>
      <c r="D7" s="1"/>
    </row>
    <row r="8" spans="1:4" ht="12.75">
      <c r="A8" t="s">
        <v>8</v>
      </c>
      <c r="B8" s="1"/>
      <c r="C8" s="1"/>
      <c r="D8" s="3">
        <v>76326</v>
      </c>
    </row>
    <row r="9" spans="1:4" ht="12.75">
      <c r="A9" t="s">
        <v>9</v>
      </c>
      <c r="B9" s="1"/>
      <c r="C9" s="1"/>
      <c r="D9" s="3">
        <v>114489</v>
      </c>
    </row>
    <row r="11" ht="12.75">
      <c r="A11" s="5" t="s">
        <v>10</v>
      </c>
    </row>
    <row r="13" spans="1:3" ht="12.75">
      <c r="A13" t="s">
        <v>11</v>
      </c>
      <c r="B13" s="3">
        <f>B7/B3</f>
        <v>16.8</v>
      </c>
      <c r="C13" s="3">
        <f>C7/C3</f>
        <v>11.69</v>
      </c>
    </row>
    <row r="14" spans="1:3" ht="12.75">
      <c r="A14" t="s">
        <v>12</v>
      </c>
      <c r="B14" s="3">
        <f>B13+B6</f>
        <v>66.7</v>
      </c>
      <c r="C14" s="3">
        <f>C13+C6</f>
        <v>61</v>
      </c>
    </row>
    <row r="15" spans="1:4" ht="12.75">
      <c r="A15" t="s">
        <v>13</v>
      </c>
      <c r="B15" s="3">
        <f>B14*B4</f>
        <v>140070</v>
      </c>
      <c r="C15" s="3">
        <f>C14*C4</f>
        <v>241560</v>
      </c>
      <c r="D15" s="3">
        <f>SUM(B15:C15)</f>
        <v>381630</v>
      </c>
    </row>
    <row r="16" spans="1:3" ht="12.75">
      <c r="A16" t="s">
        <v>14</v>
      </c>
      <c r="B16" s="3">
        <f>$D$8/$D$15*B14</f>
        <v>13.340000000000002</v>
      </c>
      <c r="C16" s="3">
        <f>$D$8/$D$15*C14</f>
        <v>12.200000000000001</v>
      </c>
    </row>
    <row r="17" spans="1:3" ht="12.75">
      <c r="A17" t="s">
        <v>15</v>
      </c>
      <c r="B17" s="3">
        <f>$D$9/$D$15*B14</f>
        <v>20.01</v>
      </c>
      <c r="C17" s="3">
        <f>$D$9/$D$15*C14</f>
        <v>18.3</v>
      </c>
    </row>
    <row r="18" spans="1:3" ht="12.75">
      <c r="A18" t="s">
        <v>16</v>
      </c>
      <c r="B18" s="3">
        <f>B14+B16+B17</f>
        <v>100.05000000000001</v>
      </c>
      <c r="C18" s="3">
        <f>C14+C16+C17</f>
        <v>91.5</v>
      </c>
    </row>
    <row r="19" spans="1:3" ht="12.75">
      <c r="A19" t="s">
        <v>17</v>
      </c>
      <c r="B19" s="3">
        <f>B5-B18</f>
        <v>-2.0500000000000114</v>
      </c>
      <c r="C19" s="3">
        <f>C5-C18</f>
        <v>15.5</v>
      </c>
    </row>
    <row r="20" spans="2:3" ht="12.75">
      <c r="B20" s="1"/>
      <c r="C20" s="1"/>
    </row>
    <row r="21" spans="1:3" ht="12.75">
      <c r="A21" s="6" t="s">
        <v>18</v>
      </c>
      <c r="B21" s="1"/>
      <c r="C21" s="1"/>
    </row>
    <row r="23" spans="1:4" ht="12.75">
      <c r="A23" t="s">
        <v>19</v>
      </c>
      <c r="B23" s="3">
        <f>B5*B4</f>
        <v>205800</v>
      </c>
      <c r="C23" s="3">
        <f>C5*C4</f>
        <v>423720</v>
      </c>
      <c r="D23" s="3">
        <f aca="true" t="shared" si="0" ref="D23:D33">SUM(B23:C23)</f>
        <v>629520</v>
      </c>
    </row>
    <row r="24" spans="1:4" ht="12.75">
      <c r="A24" t="s">
        <v>20</v>
      </c>
      <c r="B24" s="3">
        <f>B18*B4</f>
        <v>210105.00000000003</v>
      </c>
      <c r="C24" s="3">
        <f>C18*C4</f>
        <v>362340</v>
      </c>
      <c r="D24" s="3">
        <f t="shared" si="0"/>
        <v>572445</v>
      </c>
    </row>
    <row r="25" spans="1:4" ht="12.75">
      <c r="A25" t="s">
        <v>21</v>
      </c>
      <c r="B25" s="3">
        <f>B23-B24</f>
        <v>-4305.000000000029</v>
      </c>
      <c r="C25" s="3">
        <f>C23-C24</f>
        <v>61380</v>
      </c>
      <c r="D25" s="3">
        <f t="shared" si="0"/>
        <v>57074.99999999997</v>
      </c>
    </row>
    <row r="27" ht="12.75">
      <c r="A27" s="6" t="s">
        <v>22</v>
      </c>
    </row>
    <row r="28" spans="2:4" ht="12.75">
      <c r="B28" s="3"/>
      <c r="C28" s="3"/>
      <c r="D28" s="3"/>
    </row>
    <row r="29" spans="1:4" ht="12.75">
      <c r="A29" t="s">
        <v>19</v>
      </c>
      <c r="B29" s="3">
        <f>B5*B4</f>
        <v>205800</v>
      </c>
      <c r="C29" s="3">
        <f>C5*C4</f>
        <v>423720</v>
      </c>
      <c r="D29" s="3">
        <f t="shared" si="0"/>
        <v>629520</v>
      </c>
    </row>
    <row r="30" spans="1:4" ht="12.75">
      <c r="A30" t="s">
        <v>23</v>
      </c>
      <c r="B30" s="3">
        <f>(B3-B4)*B14</f>
        <v>0</v>
      </c>
      <c r="C30" s="3">
        <f>(C3-C4)*C14</f>
        <v>2440</v>
      </c>
      <c r="D30" s="3">
        <f t="shared" si="0"/>
        <v>2440</v>
      </c>
    </row>
    <row r="31" spans="1:4" ht="12.75">
      <c r="A31" t="s">
        <v>24</v>
      </c>
      <c r="B31" s="3">
        <f>SUM(B29:B30)</f>
        <v>205800</v>
      </c>
      <c r="C31" s="3">
        <f>SUM(C29:C30)</f>
        <v>426160</v>
      </c>
      <c r="D31" s="3">
        <f t="shared" si="0"/>
        <v>631960</v>
      </c>
    </row>
    <row r="32" spans="1:4" ht="12.75">
      <c r="A32" t="s">
        <v>25</v>
      </c>
      <c r="B32" s="3">
        <f>B16*B4+B17*B4+B14*B3</f>
        <v>210105</v>
      </c>
      <c r="C32" s="3">
        <f>C16*C4+C17*C4+C14*C3</f>
        <v>364780</v>
      </c>
      <c r="D32" s="3">
        <f t="shared" si="0"/>
        <v>574885</v>
      </c>
    </row>
    <row r="33" spans="1:4" ht="12.75">
      <c r="A33" t="s">
        <v>21</v>
      </c>
      <c r="B33" s="3">
        <f>B31-B32</f>
        <v>-4305</v>
      </c>
      <c r="C33" s="3">
        <f>C31-C32</f>
        <v>61380</v>
      </c>
      <c r="D33" s="3">
        <f t="shared" si="0"/>
        <v>57075</v>
      </c>
    </row>
    <row r="35" ht="12.75">
      <c r="A35" s="5" t="s">
        <v>26</v>
      </c>
    </row>
    <row r="37" spans="1:3" ht="12.75">
      <c r="A37" t="s">
        <v>27</v>
      </c>
      <c r="B37" s="3">
        <f>B5-B6</f>
        <v>48.1</v>
      </c>
      <c r="C37" s="3">
        <f>C5-C6</f>
        <v>57.69</v>
      </c>
    </row>
    <row r="38" spans="2:3" ht="12.75">
      <c r="B38" s="1"/>
      <c r="C38" s="1"/>
    </row>
    <row r="39" spans="1:3" ht="12.75">
      <c r="A39" s="6" t="s">
        <v>18</v>
      </c>
      <c r="B39" s="1"/>
      <c r="C39" s="1"/>
    </row>
    <row r="41" spans="1:4" ht="12.75">
      <c r="A41" s="3" t="s">
        <v>28</v>
      </c>
      <c r="B41" s="3">
        <f>B37*B4</f>
        <v>101010</v>
      </c>
      <c r="C41" s="3">
        <f>C37*C4</f>
        <v>228452.4</v>
      </c>
      <c r="D41" s="3">
        <f>SUM(B41:C41)</f>
        <v>329462.4</v>
      </c>
    </row>
    <row r="42" spans="1:4" ht="12.75">
      <c r="A42" t="s">
        <v>29</v>
      </c>
      <c r="D42" s="3">
        <f>B7+C7+D8+D9</f>
        <v>272855</v>
      </c>
    </row>
    <row r="43" spans="1:4" ht="12.75">
      <c r="A43" t="s">
        <v>21</v>
      </c>
      <c r="D43" s="3">
        <f>D41-D42</f>
        <v>56607.40000000002</v>
      </c>
    </row>
    <row r="44" ht="12.75">
      <c r="D44" s="1"/>
    </row>
    <row r="45" spans="1:4" ht="12.75">
      <c r="A45" s="6" t="s">
        <v>22</v>
      </c>
      <c r="D45" s="1"/>
    </row>
    <row r="47" spans="1:4" ht="12.75">
      <c r="A47" t="s">
        <v>19</v>
      </c>
      <c r="B47" s="3">
        <f>B4*B5</f>
        <v>205800</v>
      </c>
      <c r="C47" s="3">
        <f>C4*C5</f>
        <v>423720</v>
      </c>
      <c r="D47" s="3">
        <f>SUM(B47:C47)</f>
        <v>629520</v>
      </c>
    </row>
    <row r="48" spans="1:4" ht="12.75">
      <c r="A48" t="s">
        <v>23</v>
      </c>
      <c r="B48" s="3">
        <f>(B3-B4)*B6</f>
        <v>0</v>
      </c>
      <c r="C48" s="3">
        <f>(C3-C4)*C6</f>
        <v>1972.4</v>
      </c>
      <c r="D48" s="3">
        <f>SUM(B48:C48)</f>
        <v>1972.4</v>
      </c>
    </row>
    <row r="49" spans="1:4" ht="12.75">
      <c r="A49" t="s">
        <v>24</v>
      </c>
      <c r="B49" s="3">
        <f>B47+B48</f>
        <v>205800</v>
      </c>
      <c r="C49" s="3">
        <f>C47+C48</f>
        <v>425692.4</v>
      </c>
      <c r="D49" s="3">
        <f>SUM(B49:C49)</f>
        <v>631492.4</v>
      </c>
    </row>
    <row r="50" spans="1:4" ht="12.75">
      <c r="A50" t="s">
        <v>30</v>
      </c>
      <c r="B50" s="3">
        <f>B6*B3</f>
        <v>104790</v>
      </c>
      <c r="C50" s="3">
        <f>C6*C3</f>
        <v>197240</v>
      </c>
      <c r="D50" s="3">
        <f>SUM(B50:C50)</f>
        <v>302030</v>
      </c>
    </row>
    <row r="51" spans="1:4" ht="12.75">
      <c r="A51" t="s">
        <v>31</v>
      </c>
      <c r="D51" s="3">
        <f>B7+C7+D8+D9</f>
        <v>272855</v>
      </c>
    </row>
    <row r="52" spans="1:4" ht="12.75">
      <c r="A52" t="s">
        <v>21</v>
      </c>
      <c r="D52" s="3">
        <f>D49-D50-D51</f>
        <v>56607.40000000002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&amp;C&amp;"Arial,Fett"&amp;12Vollkostenrechnung und Teilkostenrechnung 2&amp;"Arial,Standard"
</oddHeader>
    <oddFooter>&amp;R&amp;6&amp;F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1999-12-19T11:41:53Z</cp:lastPrinted>
  <dcterms:created xsi:type="dcterms:W3CDTF">1997-02-05T18:11:49Z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