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20" windowWidth="15195" windowHeight="8700" activeTab="0"/>
  </bookViews>
  <sheets>
    <sheet name="Tabelle1" sheetId="1" r:id="rId1"/>
    <sheet name="Tabelle2" sheetId="2" r:id="rId2"/>
    <sheet name="Tabelle3" sheetId="3" r:id="rId3"/>
  </sheets>
  <definedNames>
    <definedName name="_xlnm.Print_Titles" localSheetId="0">'Tabelle1'!$8:$10</definedName>
  </definedNames>
  <calcPr fullCalcOnLoad="1"/>
</workbook>
</file>

<file path=xl/comments1.xml><?xml version="1.0" encoding="utf-8"?>
<comments xmlns="http://schemas.openxmlformats.org/spreadsheetml/2006/main">
  <authors>
    <author>Prof. Dr. Klaus Gach</author>
  </authors>
  <commentList>
    <comment ref="B10" authorId="0">
      <text>
        <r>
          <rPr>
            <b/>
            <sz val="8"/>
            <rFont val="Tahoma"/>
            <family val="0"/>
          </rPr>
          <t>Prof. Dr. Klaus Gach:</t>
        </r>
        <r>
          <rPr>
            <sz val="8"/>
            <rFont val="Tahoma"/>
            <family val="0"/>
          </rPr>
          <t xml:space="preserve">
Wenn eine Zahlung auf einen der folgenden Tage fällt:
31.01.
28.02.
29.02.
31.03.
31.05.
31.07.
31.08.
31.10.
31.12.
wird der Zeitabstand in der Tabelle aufgrund der tatsächlichen Tage in dem jeweiligen Monat berechnet, das heißt je nach Datum mit 28, 29 oder 31 Tagen. Nach Nr. 4 Anhang zu § 6 PAngV müssen jedoch auch in diesen Fällen für den Monat der Zahlung einheitlich 365/12 Tage angesetzt werden. Dies führt zu leichten Abweichungen in der Bestimmung der Jahresbruchteile. Wie das dargestellte Originalbeispiel zeigt, sind die Abweichungen in der Höhe des Effektivzinssatzes aber minimal, sodass sie tolerabel erscheinen. Wenn das nicht der Fall ist, können die Zeitabstände auch manuell errechnet und direkt in die Tabelle eingegeben werden. Der zusätzliche Programmieraufwand, um die genannten Daten abzufangen, erscheint nicht lohnend.
</t>
        </r>
      </text>
    </comment>
    <comment ref="A8" authorId="0">
      <text>
        <r>
          <rPr>
            <b/>
            <sz val="8"/>
            <rFont val="Tahoma"/>
            <family val="0"/>
          </rPr>
          <t>Prof. Dr. Klaus Gach:</t>
        </r>
        <r>
          <rPr>
            <sz val="8"/>
            <rFont val="Tahoma"/>
            <family val="0"/>
          </rPr>
          <t xml:space="preserve">
Es können bis zu 60 Auszahlungen verarbeitet werden. Einzugeben ist nur das Datum und der Betrag.
Die Tabelle erstreckt sich über zwei Druckseiten. Der Seitenumbruch erfolgt nach der 27. Zahlung. Wenn es weniger als 28 Zahlungen gibt, sollte daher vor dem Ausdruck die Seite 2 gelöscht werden.</t>
        </r>
      </text>
    </comment>
    <comment ref="G8" authorId="0">
      <text>
        <r>
          <rPr>
            <b/>
            <sz val="8"/>
            <rFont val="Tahoma"/>
            <family val="0"/>
          </rPr>
          <t>Prof. Dr. Klaus Gach:</t>
        </r>
        <r>
          <rPr>
            <sz val="8"/>
            <rFont val="Tahoma"/>
            <family val="0"/>
          </rPr>
          <t xml:space="preserve">
Es können bis zu 60 Einzahlungen verarbeitet werden. Einzugeben ist nur das Datum und der Betrag.
Die Tabelle erstreckt sich über zwei Druckseiten. Der Seitenumbruch erfolgt nach der 27. Zahlung. Wenn es weniger als 28 Zahlungen gibt, sollte daher vor dem Ausdruck die Seite 2 gelöscht werden.</t>
        </r>
      </text>
    </comment>
  </commentList>
</comments>
</file>

<file path=xl/sharedStrings.xml><?xml version="1.0" encoding="utf-8"?>
<sst xmlns="http://schemas.openxmlformats.org/spreadsheetml/2006/main" count="16" uniqueCount="11">
  <si>
    <t>Barwert zum</t>
  </si>
  <si>
    <t>Lfd. Nr.</t>
  </si>
  <si>
    <t>Datum</t>
  </si>
  <si>
    <t>Betrag</t>
  </si>
  <si>
    <t>Zeitabstand in Jahren</t>
  </si>
  <si>
    <t>Barwert</t>
  </si>
  <si>
    <t>Auszahlungen</t>
  </si>
  <si>
    <t>Barwert der Auszahlungen</t>
  </si>
  <si>
    <t>Barwert der Einzahlungen</t>
  </si>
  <si>
    <t>Kapitalwert</t>
  </si>
  <si>
    <t>Einzahlungen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</si>
</sst>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___"/>
    <numFmt numFmtId="166" formatCode="0____"/>
    <numFmt numFmtId="167" formatCode="0______"/>
    <numFmt numFmtId="168" formatCode="mmm\ yyyy"/>
  </numFmts>
  <fonts count="5">
    <font>
      <sz val="10"/>
      <name val="Arial"/>
      <family val="0"/>
    </font>
    <font>
      <b/>
      <sz val="10"/>
      <name val="Arial"/>
      <family val="2"/>
    </font>
    <font>
      <sz val="8"/>
      <name val="Tahoma"/>
      <family val="0"/>
    </font>
    <font>
      <b/>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14" fontId="0" fillId="0" borderId="0" xfId="0" applyNumberFormat="1" applyAlignment="1">
      <alignment/>
    </xf>
    <xf numFmtId="4" fontId="0" fillId="0" borderId="0" xfId="0" applyNumberFormat="1"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center" vertical="top" wrapText="1"/>
    </xf>
    <xf numFmtId="10" fontId="0" fillId="0" borderId="0" xfId="0" applyNumberFormat="1" applyAlignment="1">
      <alignment/>
    </xf>
    <xf numFmtId="167" fontId="0" fillId="0" borderId="0" xfId="0" applyNumberFormat="1" applyAlignment="1">
      <alignment/>
    </xf>
    <xf numFmtId="0" fontId="1" fillId="0" borderId="0" xfId="0" applyFont="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K71"/>
  <sheetViews>
    <sheetView tabSelected="1" workbookViewId="0" topLeftCell="A1">
      <selection activeCell="A1" sqref="A1"/>
    </sheetView>
  </sheetViews>
  <sheetFormatPr defaultColWidth="11.421875" defaultRowHeight="12.75"/>
  <cols>
    <col min="1" max="1" width="7.00390625" style="0" customWidth="1"/>
    <col min="2" max="2" width="10.140625" style="0" bestFit="1" customWidth="1"/>
    <col min="4" max="4" width="11.7109375" style="0" customWidth="1"/>
    <col min="7" max="7" width="7.00390625" style="0" customWidth="1"/>
  </cols>
  <sheetData>
    <row r="1" spans="1:3" ht="12.75">
      <c r="A1" t="s">
        <v>0</v>
      </c>
      <c r="C1" s="1">
        <v>39448</v>
      </c>
    </row>
    <row r="3" spans="1:4" ht="12.75">
      <c r="A3" t="str">
        <f>IF((D6*D6)^0.5&lt;0.01,"Effektivzinssatz","Kalkulationszinssatz")</f>
        <v>Kalkulationszinssatz</v>
      </c>
      <c r="D3" s="6">
        <v>0.1</v>
      </c>
    </row>
    <row r="4" spans="1:4" ht="12.75">
      <c r="A4" t="s">
        <v>7</v>
      </c>
      <c r="D4" s="2">
        <f>SUM(E11:E70)</f>
        <v>100</v>
      </c>
    </row>
    <row r="5" spans="1:4" ht="12.75">
      <c r="A5" t="s">
        <v>8</v>
      </c>
      <c r="D5" s="2">
        <f>SUM(K11:K70)</f>
        <v>109.09090909090908</v>
      </c>
    </row>
    <row r="6" spans="1:4" ht="12.75">
      <c r="A6" t="s">
        <v>9</v>
      </c>
      <c r="D6" s="2">
        <f>D5-D4</f>
        <v>9.09090909090908</v>
      </c>
    </row>
    <row r="8" spans="1:11" ht="12.75">
      <c r="A8" s="8" t="s">
        <v>6</v>
      </c>
      <c r="B8" s="8"/>
      <c r="C8" s="8"/>
      <c r="D8" s="8"/>
      <c r="E8" s="8"/>
      <c r="G8" s="8" t="s">
        <v>10</v>
      </c>
      <c r="H8" s="8"/>
      <c r="I8" s="8"/>
      <c r="J8" s="8"/>
      <c r="K8" s="8"/>
    </row>
    <row r="9" spans="1:11" ht="12.75">
      <c r="A9" s="8"/>
      <c r="B9" s="8"/>
      <c r="C9" s="8"/>
      <c r="D9" s="8"/>
      <c r="E9" s="8"/>
      <c r="G9" s="8"/>
      <c r="H9" s="8"/>
      <c r="I9" s="8"/>
      <c r="J9" s="8"/>
      <c r="K9" s="8"/>
    </row>
    <row r="10" spans="1:11" ht="25.5">
      <c r="A10" s="3" t="s">
        <v>1</v>
      </c>
      <c r="B10" s="4" t="s">
        <v>2</v>
      </c>
      <c r="C10" s="4" t="s">
        <v>3</v>
      </c>
      <c r="D10" s="5" t="s">
        <v>4</v>
      </c>
      <c r="E10" s="4" t="s">
        <v>5</v>
      </c>
      <c r="G10" s="3" t="s">
        <v>1</v>
      </c>
      <c r="H10" s="4" t="s">
        <v>2</v>
      </c>
      <c r="I10" s="4" t="s">
        <v>3</v>
      </c>
      <c r="J10" s="5" t="s">
        <v>4</v>
      </c>
      <c r="K10" s="4" t="s">
        <v>5</v>
      </c>
    </row>
    <row r="11" spans="1:11" ht="12.75">
      <c r="A11" s="7">
        <f>IF(C11="","",1)</f>
        <v>1</v>
      </c>
      <c r="B11" s="1">
        <v>39448</v>
      </c>
      <c r="C11" s="2">
        <v>100</v>
      </c>
      <c r="D11">
        <f>IF(B11="","",((YEAR(B11)-1)*365+(MONTH(B11)-1)*365/12+DAY(B11)-(YEAR($C$1)-1)*365-(MONTH($C$1)-1)*365/12-DAY($C$1))/365)</f>
        <v>0</v>
      </c>
      <c r="E11" s="2">
        <f>IF(OR(B11="",C11=""),"",C11/(1+$D$3)^D11)</f>
        <v>100</v>
      </c>
      <c r="G11" s="7">
        <f>IF(I11="","",1)</f>
        <v>1</v>
      </c>
      <c r="H11" s="1">
        <v>39814</v>
      </c>
      <c r="I11" s="2">
        <v>120</v>
      </c>
      <c r="J11">
        <f>IF(H11="","",((YEAR(H11)-1)*365+(MONTH(H11)-1)*365/12+DAY(H11)-(YEAR($C$1)-1)*365-(MONTH($C$1)-1)*365/12-DAY($C$1))/365)</f>
        <v>1</v>
      </c>
      <c r="K11" s="2">
        <f>IF(OR(H11="",I11=""),"",I11/(1+$D$3)^J11)</f>
        <v>109.09090909090908</v>
      </c>
    </row>
    <row r="12" spans="1:11" ht="12.75">
      <c r="A12" s="7">
        <f>IF(C12="","",2)</f>
      </c>
      <c r="B12" s="1"/>
      <c r="C12" s="2"/>
      <c r="D12">
        <f aca="true" t="shared" si="0" ref="D12:D70">IF(B12="","",((YEAR(B12)-1)*365+(MONTH(B12)-1)*365/12+DAY(B12)-(YEAR($C$1)-1)*365-(MONTH($C$1)-1)*365/12-DAY($C$1))/365)</f>
      </c>
      <c r="E12" s="2">
        <f aca="true" t="shared" si="1" ref="E12:E70">IF(OR(B12="",C12=""),"",C12/(1+$D$3)^D12)</f>
      </c>
      <c r="G12" s="7">
        <f>IF(I12="","",2)</f>
      </c>
      <c r="H12" s="1"/>
      <c r="I12" s="2"/>
      <c r="J12">
        <f aca="true" t="shared" si="2" ref="J12:J70">IF(H12="","",((YEAR(H12)-1)*365+(MONTH(H12)-1)*365/12+DAY(H12)-(YEAR($C$1)-1)*365-(MONTH($C$1)-1)*365/12-DAY($C$1))/365)</f>
      </c>
      <c r="K12" s="2">
        <f aca="true" t="shared" si="3" ref="K12:K70">IF(OR(H12="",I12=""),"",I12/(1+$D$3)^J12)</f>
      </c>
    </row>
    <row r="13" spans="1:11" ht="12.75">
      <c r="A13" s="7">
        <f>IF(C13="","",3)</f>
      </c>
      <c r="B13" s="1"/>
      <c r="C13" s="2"/>
      <c r="D13">
        <f t="shared" si="0"/>
      </c>
      <c r="E13" s="2">
        <f t="shared" si="1"/>
      </c>
      <c r="G13" s="7">
        <f>IF(I13="","",3)</f>
      </c>
      <c r="H13" s="1"/>
      <c r="I13" s="2"/>
      <c r="J13">
        <f t="shared" si="2"/>
      </c>
      <c r="K13" s="2">
        <f t="shared" si="3"/>
      </c>
    </row>
    <row r="14" spans="1:11" ht="12.75">
      <c r="A14" s="7">
        <f>IF(C14="","",4)</f>
      </c>
      <c r="B14" s="1"/>
      <c r="C14" s="2"/>
      <c r="D14">
        <f t="shared" si="0"/>
      </c>
      <c r="E14" s="2">
        <f t="shared" si="1"/>
      </c>
      <c r="G14" s="7">
        <f>IF(I14="","",4)</f>
      </c>
      <c r="H14" s="1"/>
      <c r="I14" s="2"/>
      <c r="J14">
        <f t="shared" si="2"/>
      </c>
      <c r="K14" s="2">
        <f t="shared" si="3"/>
      </c>
    </row>
    <row r="15" spans="1:11" ht="12.75">
      <c r="A15" s="7">
        <f>IF(C15="","",5)</f>
      </c>
      <c r="B15" s="1"/>
      <c r="C15" s="2"/>
      <c r="D15">
        <f t="shared" si="0"/>
      </c>
      <c r="E15" s="2">
        <f t="shared" si="1"/>
      </c>
      <c r="G15" s="7">
        <f>IF(I15="","",5)</f>
      </c>
      <c r="H15" s="1"/>
      <c r="I15" s="2"/>
      <c r="J15">
        <f t="shared" si="2"/>
      </c>
      <c r="K15" s="2">
        <f t="shared" si="3"/>
      </c>
    </row>
    <row r="16" spans="1:11" ht="12.75">
      <c r="A16" s="7">
        <f>IF(C16="","",6)</f>
      </c>
      <c r="B16" s="1"/>
      <c r="C16" s="2"/>
      <c r="D16">
        <f t="shared" si="0"/>
      </c>
      <c r="E16" s="2">
        <f t="shared" si="1"/>
      </c>
      <c r="G16" s="7">
        <f>IF(I16="","",6)</f>
      </c>
      <c r="H16" s="1"/>
      <c r="I16" s="2"/>
      <c r="J16">
        <f t="shared" si="2"/>
      </c>
      <c r="K16" s="2">
        <f t="shared" si="3"/>
      </c>
    </row>
    <row r="17" spans="1:11" ht="12.75">
      <c r="A17" s="7">
        <f>IF(C17="","",7)</f>
      </c>
      <c r="B17" s="1"/>
      <c r="C17" s="2"/>
      <c r="D17">
        <f t="shared" si="0"/>
      </c>
      <c r="E17" s="2">
        <f t="shared" si="1"/>
      </c>
      <c r="G17" s="7">
        <f>IF(I17="","",7)</f>
      </c>
      <c r="H17" s="1"/>
      <c r="I17" s="2"/>
      <c r="J17">
        <f t="shared" si="2"/>
      </c>
      <c r="K17" s="2">
        <f t="shared" si="3"/>
      </c>
    </row>
    <row r="18" spans="1:11" ht="12.75">
      <c r="A18" s="7">
        <f>IF(C18="","",8)</f>
      </c>
      <c r="B18" s="1"/>
      <c r="C18" s="2"/>
      <c r="D18">
        <f t="shared" si="0"/>
      </c>
      <c r="E18" s="2">
        <f t="shared" si="1"/>
      </c>
      <c r="G18" s="7">
        <f>IF(I18="","",8)</f>
      </c>
      <c r="H18" s="1"/>
      <c r="I18" s="2"/>
      <c r="J18">
        <f t="shared" si="2"/>
      </c>
      <c r="K18" s="2">
        <f t="shared" si="3"/>
      </c>
    </row>
    <row r="19" spans="1:11" ht="12.75">
      <c r="A19" s="7">
        <f>IF(C19="","",9)</f>
      </c>
      <c r="B19" s="1"/>
      <c r="C19" s="2"/>
      <c r="D19">
        <f t="shared" si="0"/>
      </c>
      <c r="E19" s="2">
        <f t="shared" si="1"/>
      </c>
      <c r="G19" s="7">
        <f>IF(I19="","",9)</f>
      </c>
      <c r="H19" s="1"/>
      <c r="I19" s="2"/>
      <c r="J19">
        <f t="shared" si="2"/>
      </c>
      <c r="K19" s="2">
        <f t="shared" si="3"/>
      </c>
    </row>
    <row r="20" spans="1:11" ht="12.75">
      <c r="A20" s="7">
        <f>IF(C20="","",10)</f>
      </c>
      <c r="B20" s="1"/>
      <c r="C20" s="2"/>
      <c r="D20">
        <f t="shared" si="0"/>
      </c>
      <c r="E20" s="2">
        <f t="shared" si="1"/>
      </c>
      <c r="G20" s="7">
        <f>IF(I20="","",10)</f>
      </c>
      <c r="H20" s="1"/>
      <c r="I20" s="2"/>
      <c r="J20">
        <f t="shared" si="2"/>
      </c>
      <c r="K20" s="2">
        <f t="shared" si="3"/>
      </c>
    </row>
    <row r="21" spans="1:11" ht="12.75">
      <c r="A21" s="7">
        <f>IF(C21="","",11)</f>
      </c>
      <c r="B21" s="1"/>
      <c r="C21" s="2"/>
      <c r="D21">
        <f t="shared" si="0"/>
      </c>
      <c r="E21" s="2">
        <f t="shared" si="1"/>
      </c>
      <c r="G21" s="7">
        <f>IF(I21="","",11)</f>
      </c>
      <c r="H21" s="1"/>
      <c r="I21" s="2"/>
      <c r="J21">
        <f t="shared" si="2"/>
      </c>
      <c r="K21" s="2">
        <f t="shared" si="3"/>
      </c>
    </row>
    <row r="22" spans="1:11" ht="12.75">
      <c r="A22" s="7">
        <f>IF(C22="","",12)</f>
      </c>
      <c r="B22" s="1"/>
      <c r="C22" s="2"/>
      <c r="D22">
        <f t="shared" si="0"/>
      </c>
      <c r="E22" s="2">
        <f t="shared" si="1"/>
      </c>
      <c r="G22" s="7">
        <f>IF(I22="","",12)</f>
      </c>
      <c r="H22" s="1"/>
      <c r="I22" s="2"/>
      <c r="J22">
        <f t="shared" si="2"/>
      </c>
      <c r="K22" s="2">
        <f t="shared" si="3"/>
      </c>
    </row>
    <row r="23" spans="1:11" ht="12.75">
      <c r="A23" s="7">
        <f>IF(C23="","",13)</f>
      </c>
      <c r="B23" s="1"/>
      <c r="C23" s="2"/>
      <c r="D23">
        <f t="shared" si="0"/>
      </c>
      <c r="E23" s="2">
        <f t="shared" si="1"/>
      </c>
      <c r="G23" s="7">
        <f>IF(I23="","",13)</f>
      </c>
      <c r="H23" s="1"/>
      <c r="I23" s="2"/>
      <c r="J23">
        <f t="shared" si="2"/>
      </c>
      <c r="K23" s="2">
        <f t="shared" si="3"/>
      </c>
    </row>
    <row r="24" spans="1:11" ht="12.75">
      <c r="A24" s="7">
        <f>IF(C24="","",14)</f>
      </c>
      <c r="B24" s="1"/>
      <c r="C24" s="2"/>
      <c r="D24">
        <f t="shared" si="0"/>
      </c>
      <c r="E24" s="2">
        <f t="shared" si="1"/>
      </c>
      <c r="G24" s="7">
        <f>IF(I24="","",14)</f>
      </c>
      <c r="H24" s="1"/>
      <c r="I24" s="2"/>
      <c r="J24">
        <f t="shared" si="2"/>
      </c>
      <c r="K24" s="2">
        <f t="shared" si="3"/>
      </c>
    </row>
    <row r="25" spans="1:11" ht="12.75">
      <c r="A25" s="7">
        <f>IF(C25="","",15)</f>
      </c>
      <c r="B25" s="1"/>
      <c r="C25" s="2"/>
      <c r="D25">
        <f t="shared" si="0"/>
      </c>
      <c r="E25" s="2">
        <f t="shared" si="1"/>
      </c>
      <c r="G25" s="7">
        <f>IF(I25="","",15)</f>
      </c>
      <c r="H25" s="1"/>
      <c r="I25" s="2"/>
      <c r="J25">
        <f t="shared" si="2"/>
      </c>
      <c r="K25" s="2">
        <f t="shared" si="3"/>
      </c>
    </row>
    <row r="26" spans="1:11" ht="12.75">
      <c r="A26" s="7">
        <f>IF(C26="","",16)</f>
      </c>
      <c r="B26" s="1"/>
      <c r="C26" s="2"/>
      <c r="D26">
        <f t="shared" si="0"/>
      </c>
      <c r="E26" s="2">
        <f t="shared" si="1"/>
      </c>
      <c r="G26" s="7">
        <f>IF(I26="","",16)</f>
      </c>
      <c r="H26" s="1"/>
      <c r="I26" s="2"/>
      <c r="J26">
        <f t="shared" si="2"/>
      </c>
      <c r="K26" s="2">
        <f t="shared" si="3"/>
      </c>
    </row>
    <row r="27" spans="1:11" ht="12.75">
      <c r="A27" s="7">
        <f>IF(C27="","",17)</f>
      </c>
      <c r="B27" s="1"/>
      <c r="C27" s="2"/>
      <c r="D27">
        <f t="shared" si="0"/>
      </c>
      <c r="E27" s="2">
        <f t="shared" si="1"/>
      </c>
      <c r="G27" s="7">
        <f>IF(I27="","",17)</f>
      </c>
      <c r="H27" s="1"/>
      <c r="I27" s="2"/>
      <c r="J27">
        <f t="shared" si="2"/>
      </c>
      <c r="K27" s="2">
        <f t="shared" si="3"/>
      </c>
    </row>
    <row r="28" spans="1:11" ht="12.75">
      <c r="A28" s="7">
        <f>IF(C28="","",18)</f>
      </c>
      <c r="B28" s="1"/>
      <c r="C28" s="2"/>
      <c r="D28">
        <f t="shared" si="0"/>
      </c>
      <c r="E28" s="2">
        <f t="shared" si="1"/>
      </c>
      <c r="G28" s="7">
        <f>IF(I28="","",18)</f>
      </c>
      <c r="H28" s="1"/>
      <c r="I28" s="2"/>
      <c r="J28">
        <f t="shared" si="2"/>
      </c>
      <c r="K28" s="2">
        <f t="shared" si="3"/>
      </c>
    </row>
    <row r="29" spans="1:11" ht="12.75">
      <c r="A29" s="7">
        <f>IF(C29="","",19)</f>
      </c>
      <c r="B29" s="1"/>
      <c r="C29" s="2"/>
      <c r="D29">
        <f t="shared" si="0"/>
      </c>
      <c r="E29" s="2">
        <f t="shared" si="1"/>
      </c>
      <c r="G29" s="7">
        <f>IF(I29="","",19)</f>
      </c>
      <c r="H29" s="1"/>
      <c r="I29" s="2"/>
      <c r="J29">
        <f t="shared" si="2"/>
      </c>
      <c r="K29" s="2">
        <f t="shared" si="3"/>
      </c>
    </row>
    <row r="30" spans="1:11" ht="12.75">
      <c r="A30" s="7">
        <f>IF(C30="","",20)</f>
      </c>
      <c r="B30" s="1"/>
      <c r="C30" s="2"/>
      <c r="D30">
        <f t="shared" si="0"/>
      </c>
      <c r="E30" s="2">
        <f t="shared" si="1"/>
      </c>
      <c r="G30" s="7">
        <f>IF(I30="","",20)</f>
      </c>
      <c r="H30" s="1"/>
      <c r="I30" s="2"/>
      <c r="J30">
        <f t="shared" si="2"/>
      </c>
      <c r="K30" s="2">
        <f t="shared" si="3"/>
      </c>
    </row>
    <row r="31" spans="1:11" ht="12.75">
      <c r="A31" s="7">
        <f>IF(C31="","",21)</f>
      </c>
      <c r="B31" s="1"/>
      <c r="C31" s="2"/>
      <c r="D31">
        <f t="shared" si="0"/>
      </c>
      <c r="E31" s="2">
        <f t="shared" si="1"/>
      </c>
      <c r="G31" s="7">
        <f>IF(I31="","",21)</f>
      </c>
      <c r="H31" s="1"/>
      <c r="I31" s="2"/>
      <c r="J31">
        <f t="shared" si="2"/>
      </c>
      <c r="K31" s="2">
        <f t="shared" si="3"/>
      </c>
    </row>
    <row r="32" spans="1:11" ht="12.75">
      <c r="A32" s="7">
        <f>IF(C32="","",22)</f>
      </c>
      <c r="B32" s="1"/>
      <c r="C32" s="2"/>
      <c r="D32">
        <f t="shared" si="0"/>
      </c>
      <c r="E32" s="2">
        <f t="shared" si="1"/>
      </c>
      <c r="G32" s="7">
        <f>IF(I32="","",22)</f>
      </c>
      <c r="H32" s="1"/>
      <c r="I32" s="2"/>
      <c r="J32">
        <f t="shared" si="2"/>
      </c>
      <c r="K32" s="2">
        <f t="shared" si="3"/>
      </c>
    </row>
    <row r="33" spans="1:11" ht="12.75">
      <c r="A33" s="7">
        <f>IF(C33="","",23)</f>
      </c>
      <c r="B33" s="1"/>
      <c r="C33" s="2"/>
      <c r="D33">
        <f t="shared" si="0"/>
      </c>
      <c r="E33" s="2">
        <f t="shared" si="1"/>
      </c>
      <c r="G33" s="7">
        <f>IF(I33="","",23)</f>
      </c>
      <c r="H33" s="1"/>
      <c r="I33" s="2"/>
      <c r="J33">
        <f t="shared" si="2"/>
      </c>
      <c r="K33" s="2">
        <f t="shared" si="3"/>
      </c>
    </row>
    <row r="34" spans="1:11" ht="12.75">
      <c r="A34" s="7">
        <f>IF(C34="","",24)</f>
      </c>
      <c r="B34" s="1"/>
      <c r="C34" s="2"/>
      <c r="D34">
        <f t="shared" si="0"/>
      </c>
      <c r="E34" s="2">
        <f t="shared" si="1"/>
      </c>
      <c r="G34" s="7">
        <f>IF(I34="","",24)</f>
      </c>
      <c r="H34" s="1"/>
      <c r="I34" s="2"/>
      <c r="J34">
        <f t="shared" si="2"/>
      </c>
      <c r="K34" s="2">
        <f t="shared" si="3"/>
      </c>
    </row>
    <row r="35" spans="1:11" ht="12.75">
      <c r="A35" s="7">
        <f>IF(C35="","",25)</f>
      </c>
      <c r="B35" s="1"/>
      <c r="C35" s="2"/>
      <c r="D35">
        <f t="shared" si="0"/>
      </c>
      <c r="E35" s="2">
        <f t="shared" si="1"/>
      </c>
      <c r="G35" s="7">
        <f>IF(I35="","",25)</f>
      </c>
      <c r="H35" s="1"/>
      <c r="I35" s="2"/>
      <c r="J35">
        <f t="shared" si="2"/>
      </c>
      <c r="K35" s="2">
        <f t="shared" si="3"/>
      </c>
    </row>
    <row r="36" spans="1:11" ht="12.75">
      <c r="A36" s="7">
        <f>IF(C36="","",26)</f>
      </c>
      <c r="B36" s="1"/>
      <c r="C36" s="2"/>
      <c r="D36">
        <f t="shared" si="0"/>
      </c>
      <c r="E36" s="2">
        <f t="shared" si="1"/>
      </c>
      <c r="G36" s="7">
        <f>IF(I36="","",26)</f>
      </c>
      <c r="H36" s="1"/>
      <c r="I36" s="2"/>
      <c r="J36">
        <f t="shared" si="2"/>
      </c>
      <c r="K36" s="2">
        <f t="shared" si="3"/>
      </c>
    </row>
    <row r="37" spans="1:11" ht="12.75">
      <c r="A37" s="7">
        <f>IF(C37="","",27)</f>
      </c>
      <c r="B37" s="1"/>
      <c r="C37" s="2"/>
      <c r="D37">
        <f t="shared" si="0"/>
      </c>
      <c r="E37" s="2">
        <f t="shared" si="1"/>
      </c>
      <c r="G37" s="7">
        <f>IF(I37="","",27)</f>
      </c>
      <c r="H37" s="1"/>
      <c r="I37" s="2"/>
      <c r="J37">
        <f t="shared" si="2"/>
      </c>
      <c r="K37" s="2">
        <f t="shared" si="3"/>
      </c>
    </row>
    <row r="38" spans="1:11" ht="12.75">
      <c r="A38" s="7">
        <f>IF(C38="","",28)</f>
      </c>
      <c r="B38" s="1"/>
      <c r="C38" s="2"/>
      <c r="D38">
        <f t="shared" si="0"/>
      </c>
      <c r="E38" s="2">
        <f t="shared" si="1"/>
      </c>
      <c r="G38" s="7">
        <f>IF(I38="","",28)</f>
      </c>
      <c r="H38" s="1"/>
      <c r="I38" s="2"/>
      <c r="J38">
        <f t="shared" si="2"/>
      </c>
      <c r="K38" s="2">
        <f t="shared" si="3"/>
      </c>
    </row>
    <row r="39" spans="1:11" ht="12.75">
      <c r="A39" s="7">
        <f>IF(C39="","",29)</f>
      </c>
      <c r="B39" s="1"/>
      <c r="C39" s="2"/>
      <c r="D39">
        <f t="shared" si="0"/>
      </c>
      <c r="E39" s="2">
        <f t="shared" si="1"/>
      </c>
      <c r="G39" s="7">
        <f>IF(I39="","",29)</f>
      </c>
      <c r="H39" s="1"/>
      <c r="I39" s="2"/>
      <c r="J39">
        <f t="shared" si="2"/>
      </c>
      <c r="K39" s="2">
        <f t="shared" si="3"/>
      </c>
    </row>
    <row r="40" spans="1:11" ht="12.75">
      <c r="A40" s="7">
        <f>IF(C40="","",30)</f>
      </c>
      <c r="B40" s="1"/>
      <c r="C40" s="2"/>
      <c r="D40">
        <f t="shared" si="0"/>
      </c>
      <c r="E40" s="2">
        <f t="shared" si="1"/>
      </c>
      <c r="G40" s="7">
        <f>IF(I40="","",30)</f>
      </c>
      <c r="H40" s="1"/>
      <c r="I40" s="2"/>
      <c r="J40">
        <f t="shared" si="2"/>
      </c>
      <c r="K40" s="2">
        <f t="shared" si="3"/>
      </c>
    </row>
    <row r="41" spans="1:11" ht="12.75">
      <c r="A41" s="7">
        <f>IF(C41="","",31)</f>
      </c>
      <c r="B41" s="1"/>
      <c r="C41" s="2"/>
      <c r="D41">
        <f t="shared" si="0"/>
      </c>
      <c r="E41" s="2">
        <f t="shared" si="1"/>
      </c>
      <c r="G41" s="7">
        <f>IF(I41="","",31)</f>
      </c>
      <c r="H41" s="1"/>
      <c r="I41" s="2"/>
      <c r="J41">
        <f t="shared" si="2"/>
      </c>
      <c r="K41" s="2">
        <f t="shared" si="3"/>
      </c>
    </row>
    <row r="42" spans="1:11" ht="12.75">
      <c r="A42" s="7">
        <f>IF(C42="","",32)</f>
      </c>
      <c r="B42" s="1"/>
      <c r="C42" s="2"/>
      <c r="D42">
        <f t="shared" si="0"/>
      </c>
      <c r="E42" s="2">
        <f t="shared" si="1"/>
      </c>
      <c r="G42" s="7">
        <f>IF(I42="","",32)</f>
      </c>
      <c r="H42" s="1"/>
      <c r="I42" s="2"/>
      <c r="J42">
        <f t="shared" si="2"/>
      </c>
      <c r="K42" s="2">
        <f t="shared" si="3"/>
      </c>
    </row>
    <row r="43" spans="1:11" ht="12.75">
      <c r="A43" s="7">
        <f>IF(C43="","",33)</f>
      </c>
      <c r="B43" s="1"/>
      <c r="C43" s="2"/>
      <c r="D43">
        <f t="shared" si="0"/>
      </c>
      <c r="E43" s="2">
        <f t="shared" si="1"/>
      </c>
      <c r="G43" s="7">
        <f>IF(I43="","",33)</f>
      </c>
      <c r="H43" s="1"/>
      <c r="I43" s="2"/>
      <c r="J43">
        <f t="shared" si="2"/>
      </c>
      <c r="K43" s="2">
        <f t="shared" si="3"/>
      </c>
    </row>
    <row r="44" spans="1:11" ht="12.75">
      <c r="A44" s="7">
        <f>IF(C44="","",34)</f>
      </c>
      <c r="B44" s="1"/>
      <c r="C44" s="2"/>
      <c r="D44">
        <f t="shared" si="0"/>
      </c>
      <c r="E44" s="2">
        <f t="shared" si="1"/>
      </c>
      <c r="G44" s="7">
        <f>IF(I44="","",34)</f>
      </c>
      <c r="H44" s="1"/>
      <c r="I44" s="2"/>
      <c r="J44">
        <f t="shared" si="2"/>
      </c>
      <c r="K44" s="2">
        <f t="shared" si="3"/>
      </c>
    </row>
    <row r="45" spans="1:11" ht="12.75">
      <c r="A45" s="7">
        <f>IF(C45="","",35)</f>
      </c>
      <c r="B45" s="1"/>
      <c r="C45" s="2"/>
      <c r="D45">
        <f t="shared" si="0"/>
      </c>
      <c r="E45" s="2">
        <f t="shared" si="1"/>
      </c>
      <c r="G45" s="7">
        <f>IF(I45="","",35)</f>
      </c>
      <c r="H45" s="1"/>
      <c r="I45" s="2"/>
      <c r="J45">
        <f t="shared" si="2"/>
      </c>
      <c r="K45" s="2">
        <f t="shared" si="3"/>
      </c>
    </row>
    <row r="46" spans="1:11" ht="12.75">
      <c r="A46" s="7">
        <f>IF(C46="","",36)</f>
      </c>
      <c r="B46" s="1"/>
      <c r="C46" s="2"/>
      <c r="D46">
        <f t="shared" si="0"/>
      </c>
      <c r="E46" s="2">
        <f t="shared" si="1"/>
      </c>
      <c r="G46" s="7">
        <f>IF(I46="","",36)</f>
      </c>
      <c r="H46" s="1"/>
      <c r="I46" s="2"/>
      <c r="J46">
        <f t="shared" si="2"/>
      </c>
      <c r="K46" s="2">
        <f t="shared" si="3"/>
      </c>
    </row>
    <row r="47" spans="1:11" ht="12.75">
      <c r="A47" s="7">
        <f>IF(C47="","",37)</f>
      </c>
      <c r="B47" s="1"/>
      <c r="C47" s="2"/>
      <c r="D47">
        <f t="shared" si="0"/>
      </c>
      <c r="E47" s="2">
        <f t="shared" si="1"/>
      </c>
      <c r="G47" s="7">
        <f>IF(I47="","",37)</f>
      </c>
      <c r="H47" s="1"/>
      <c r="I47" s="2"/>
      <c r="J47">
        <f t="shared" si="2"/>
      </c>
      <c r="K47" s="2">
        <f t="shared" si="3"/>
      </c>
    </row>
    <row r="48" spans="1:11" ht="12.75">
      <c r="A48" s="7">
        <f>IF(C48="","",38)</f>
      </c>
      <c r="B48" s="1"/>
      <c r="C48" s="2"/>
      <c r="D48">
        <f t="shared" si="0"/>
      </c>
      <c r="E48" s="2">
        <f t="shared" si="1"/>
      </c>
      <c r="G48" s="7">
        <f>IF(I48="","",38)</f>
      </c>
      <c r="H48" s="1"/>
      <c r="I48" s="2"/>
      <c r="J48">
        <f t="shared" si="2"/>
      </c>
      <c r="K48" s="2">
        <f t="shared" si="3"/>
      </c>
    </row>
    <row r="49" spans="1:11" ht="12.75">
      <c r="A49" s="7">
        <f>IF(C49="","",39)</f>
      </c>
      <c r="B49" s="1"/>
      <c r="C49" s="2"/>
      <c r="D49">
        <f t="shared" si="0"/>
      </c>
      <c r="E49" s="2">
        <f t="shared" si="1"/>
      </c>
      <c r="G49" s="7">
        <f>IF(I49="","",39)</f>
      </c>
      <c r="H49" s="1"/>
      <c r="I49" s="2"/>
      <c r="J49">
        <f t="shared" si="2"/>
      </c>
      <c r="K49" s="2">
        <f t="shared" si="3"/>
      </c>
    </row>
    <row r="50" spans="1:11" ht="12.75">
      <c r="A50" s="7">
        <f>IF(C50="","",40)</f>
      </c>
      <c r="B50" s="1"/>
      <c r="C50" s="2"/>
      <c r="D50">
        <f t="shared" si="0"/>
      </c>
      <c r="E50" s="2">
        <f t="shared" si="1"/>
      </c>
      <c r="G50" s="7">
        <f>IF(I50="","",40)</f>
      </c>
      <c r="H50" s="1"/>
      <c r="I50" s="2"/>
      <c r="J50">
        <f t="shared" si="2"/>
      </c>
      <c r="K50" s="2">
        <f t="shared" si="3"/>
      </c>
    </row>
    <row r="51" spans="1:11" ht="12.75">
      <c r="A51" s="7">
        <f>IF(C51="","",41)</f>
      </c>
      <c r="B51" s="1"/>
      <c r="C51" s="2"/>
      <c r="D51">
        <f t="shared" si="0"/>
      </c>
      <c r="E51" s="2">
        <f t="shared" si="1"/>
      </c>
      <c r="G51" s="7">
        <f>IF(I51="","",41)</f>
      </c>
      <c r="H51" s="1"/>
      <c r="I51" s="2"/>
      <c r="J51">
        <f t="shared" si="2"/>
      </c>
      <c r="K51" s="2">
        <f t="shared" si="3"/>
      </c>
    </row>
    <row r="52" spans="1:11" ht="12.75">
      <c r="A52" s="7">
        <f>IF(C52="","",42)</f>
      </c>
      <c r="B52" s="1"/>
      <c r="C52" s="2"/>
      <c r="D52">
        <f t="shared" si="0"/>
      </c>
      <c r="E52" s="2">
        <f t="shared" si="1"/>
      </c>
      <c r="G52" s="7">
        <f>IF(I52="","",42)</f>
      </c>
      <c r="H52" s="1"/>
      <c r="I52" s="2"/>
      <c r="J52">
        <f t="shared" si="2"/>
      </c>
      <c r="K52" s="2">
        <f t="shared" si="3"/>
      </c>
    </row>
    <row r="53" spans="1:11" ht="12.75">
      <c r="A53" s="7">
        <f>IF(C53="","",43)</f>
      </c>
      <c r="B53" s="1"/>
      <c r="C53" s="2"/>
      <c r="D53">
        <f t="shared" si="0"/>
      </c>
      <c r="E53" s="2">
        <f t="shared" si="1"/>
      </c>
      <c r="G53" s="7">
        <f>IF(I53="","",43)</f>
      </c>
      <c r="H53" s="1"/>
      <c r="I53" s="2"/>
      <c r="J53">
        <f t="shared" si="2"/>
      </c>
      <c r="K53" s="2">
        <f t="shared" si="3"/>
      </c>
    </row>
    <row r="54" spans="1:11" ht="12.75">
      <c r="A54" s="7">
        <f>IF(C54="","",44)</f>
      </c>
      <c r="B54" s="1"/>
      <c r="C54" s="2"/>
      <c r="D54">
        <f t="shared" si="0"/>
      </c>
      <c r="E54" s="2">
        <f t="shared" si="1"/>
      </c>
      <c r="G54" s="7">
        <f>IF(I54="","",44)</f>
      </c>
      <c r="H54" s="1"/>
      <c r="I54" s="2"/>
      <c r="J54">
        <f t="shared" si="2"/>
      </c>
      <c r="K54" s="2">
        <f t="shared" si="3"/>
      </c>
    </row>
    <row r="55" spans="1:11" ht="12.75">
      <c r="A55" s="7">
        <f>IF(C55="","",45)</f>
      </c>
      <c r="B55" s="1"/>
      <c r="C55" s="2"/>
      <c r="D55">
        <f t="shared" si="0"/>
      </c>
      <c r="E55" s="2">
        <f t="shared" si="1"/>
      </c>
      <c r="G55" s="7">
        <f>IF(I55="","",45)</f>
      </c>
      <c r="H55" s="1"/>
      <c r="I55" s="2"/>
      <c r="J55">
        <f t="shared" si="2"/>
      </c>
      <c r="K55" s="2">
        <f t="shared" si="3"/>
      </c>
    </row>
    <row r="56" spans="1:11" ht="12.75">
      <c r="A56" s="7">
        <f>IF(C56="","",46)</f>
      </c>
      <c r="B56" s="1"/>
      <c r="C56" s="2"/>
      <c r="D56">
        <f t="shared" si="0"/>
      </c>
      <c r="E56" s="2">
        <f t="shared" si="1"/>
      </c>
      <c r="G56" s="7">
        <f>IF(I56="","",46)</f>
      </c>
      <c r="H56" s="1"/>
      <c r="I56" s="2"/>
      <c r="J56">
        <f t="shared" si="2"/>
      </c>
      <c r="K56" s="2">
        <f t="shared" si="3"/>
      </c>
    </row>
    <row r="57" spans="1:11" ht="12.75">
      <c r="A57" s="7">
        <f>IF(C57="","",47)</f>
      </c>
      <c r="B57" s="1"/>
      <c r="C57" s="2"/>
      <c r="D57">
        <f t="shared" si="0"/>
      </c>
      <c r="E57" s="2">
        <f t="shared" si="1"/>
      </c>
      <c r="G57" s="7">
        <f>IF(I57="","",47)</f>
      </c>
      <c r="H57" s="1"/>
      <c r="I57" s="2"/>
      <c r="J57">
        <f t="shared" si="2"/>
      </c>
      <c r="K57" s="2">
        <f t="shared" si="3"/>
      </c>
    </row>
    <row r="58" spans="1:11" ht="12.75">
      <c r="A58" s="7">
        <f>IF(C58="","",48)</f>
      </c>
      <c r="B58" s="1"/>
      <c r="C58" s="2"/>
      <c r="D58">
        <f t="shared" si="0"/>
      </c>
      <c r="E58" s="2">
        <f t="shared" si="1"/>
      </c>
      <c r="G58" s="7">
        <f>IF(I58="","",48)</f>
      </c>
      <c r="H58" s="1"/>
      <c r="I58" s="2"/>
      <c r="J58">
        <f t="shared" si="2"/>
      </c>
      <c r="K58" s="2">
        <f t="shared" si="3"/>
      </c>
    </row>
    <row r="59" spans="1:11" ht="12.75">
      <c r="A59" s="7">
        <f>IF(C59="","",49)</f>
      </c>
      <c r="B59" s="1"/>
      <c r="C59" s="2"/>
      <c r="D59">
        <f t="shared" si="0"/>
      </c>
      <c r="E59" s="2">
        <f t="shared" si="1"/>
      </c>
      <c r="G59" s="7">
        <f>IF(I59="","",49)</f>
      </c>
      <c r="H59" s="1"/>
      <c r="I59" s="2"/>
      <c r="J59">
        <f t="shared" si="2"/>
      </c>
      <c r="K59" s="2">
        <f t="shared" si="3"/>
      </c>
    </row>
    <row r="60" spans="1:11" ht="12.75">
      <c r="A60" s="7">
        <f>IF(C60="","",50)</f>
      </c>
      <c r="B60" s="1"/>
      <c r="C60" s="2"/>
      <c r="D60">
        <f t="shared" si="0"/>
      </c>
      <c r="E60" s="2">
        <f t="shared" si="1"/>
      </c>
      <c r="G60" s="7">
        <f>IF(I60="","",50)</f>
      </c>
      <c r="H60" s="1"/>
      <c r="I60" s="2"/>
      <c r="J60">
        <f t="shared" si="2"/>
      </c>
      <c r="K60" s="2">
        <f t="shared" si="3"/>
      </c>
    </row>
    <row r="61" spans="1:11" ht="12.75">
      <c r="A61" s="7">
        <f>IF(C61="","",51)</f>
      </c>
      <c r="B61" s="1"/>
      <c r="C61" s="2"/>
      <c r="D61">
        <f t="shared" si="0"/>
      </c>
      <c r="E61" s="2">
        <f t="shared" si="1"/>
      </c>
      <c r="G61" s="7">
        <f>IF(I61="","",51)</f>
      </c>
      <c r="H61" s="1"/>
      <c r="I61" s="2"/>
      <c r="J61">
        <f t="shared" si="2"/>
      </c>
      <c r="K61" s="2">
        <f t="shared" si="3"/>
      </c>
    </row>
    <row r="62" spans="1:11" ht="12.75">
      <c r="A62" s="7">
        <f>IF(C62="","",52)</f>
      </c>
      <c r="B62" s="1"/>
      <c r="C62" s="2"/>
      <c r="D62">
        <f t="shared" si="0"/>
      </c>
      <c r="E62" s="2">
        <f t="shared" si="1"/>
      </c>
      <c r="G62" s="7">
        <f>IF(I62="","",52)</f>
      </c>
      <c r="H62" s="1"/>
      <c r="I62" s="2"/>
      <c r="J62">
        <f t="shared" si="2"/>
      </c>
      <c r="K62" s="2">
        <f t="shared" si="3"/>
      </c>
    </row>
    <row r="63" spans="1:11" ht="12.75">
      <c r="A63" s="7">
        <f>IF(C63="","",53)</f>
      </c>
      <c r="B63" s="1"/>
      <c r="C63" s="2"/>
      <c r="D63">
        <f t="shared" si="0"/>
      </c>
      <c r="E63" s="2">
        <f t="shared" si="1"/>
      </c>
      <c r="G63" s="7">
        <f>IF(I63="","",53)</f>
      </c>
      <c r="H63" s="1"/>
      <c r="I63" s="2"/>
      <c r="J63">
        <f t="shared" si="2"/>
      </c>
      <c r="K63" s="2">
        <f t="shared" si="3"/>
      </c>
    </row>
    <row r="64" spans="1:11" ht="12.75">
      <c r="A64" s="7">
        <f>IF(C64="","",54)</f>
      </c>
      <c r="B64" s="1"/>
      <c r="C64" s="2"/>
      <c r="D64">
        <f t="shared" si="0"/>
      </c>
      <c r="E64" s="2">
        <f t="shared" si="1"/>
      </c>
      <c r="G64" s="7">
        <f>IF(I64="","",54)</f>
      </c>
      <c r="H64" s="1"/>
      <c r="I64" s="2"/>
      <c r="J64">
        <f t="shared" si="2"/>
      </c>
      <c r="K64" s="2">
        <f t="shared" si="3"/>
      </c>
    </row>
    <row r="65" spans="1:11" ht="12.75">
      <c r="A65" s="7">
        <f>IF(C65="","",55)</f>
      </c>
      <c r="B65" s="1"/>
      <c r="C65" s="2"/>
      <c r="D65">
        <f t="shared" si="0"/>
      </c>
      <c r="E65" s="2">
        <f t="shared" si="1"/>
      </c>
      <c r="G65" s="7">
        <f>IF(I65="","",55)</f>
      </c>
      <c r="H65" s="1"/>
      <c r="I65" s="2"/>
      <c r="J65">
        <f t="shared" si="2"/>
      </c>
      <c r="K65" s="2">
        <f t="shared" si="3"/>
      </c>
    </row>
    <row r="66" spans="1:11" ht="12.75">
      <c r="A66" s="7">
        <f>IF(C66="","",56)</f>
      </c>
      <c r="B66" s="1"/>
      <c r="C66" s="2"/>
      <c r="D66">
        <f t="shared" si="0"/>
      </c>
      <c r="E66" s="2">
        <f t="shared" si="1"/>
      </c>
      <c r="G66" s="7">
        <f>IF(I66="","",56)</f>
      </c>
      <c r="H66" s="1"/>
      <c r="I66" s="2"/>
      <c r="J66">
        <f t="shared" si="2"/>
      </c>
      <c r="K66" s="2">
        <f t="shared" si="3"/>
      </c>
    </row>
    <row r="67" spans="1:11" ht="12.75">
      <c r="A67" s="7">
        <f>IF(C67="","",57)</f>
      </c>
      <c r="B67" s="1"/>
      <c r="C67" s="2"/>
      <c r="D67">
        <f t="shared" si="0"/>
      </c>
      <c r="E67" s="2">
        <f t="shared" si="1"/>
      </c>
      <c r="G67" s="7">
        <f>IF(I67="","",57)</f>
      </c>
      <c r="H67" s="1"/>
      <c r="I67" s="2"/>
      <c r="J67">
        <f t="shared" si="2"/>
      </c>
      <c r="K67" s="2">
        <f t="shared" si="3"/>
      </c>
    </row>
    <row r="68" spans="1:11" ht="12.75">
      <c r="A68" s="7">
        <f>IF(C68="","",58)</f>
      </c>
      <c r="B68" s="1"/>
      <c r="C68" s="2"/>
      <c r="D68">
        <f t="shared" si="0"/>
      </c>
      <c r="E68" s="2">
        <f t="shared" si="1"/>
      </c>
      <c r="G68" s="7">
        <f>IF(I68="","",58)</f>
      </c>
      <c r="H68" s="1"/>
      <c r="I68" s="2"/>
      <c r="J68">
        <f t="shared" si="2"/>
      </c>
      <c r="K68" s="2">
        <f t="shared" si="3"/>
      </c>
    </row>
    <row r="69" spans="1:11" ht="12.75">
      <c r="A69" s="7">
        <f>IF(C69="","",59)</f>
      </c>
      <c r="B69" s="1"/>
      <c r="C69" s="2"/>
      <c r="D69">
        <f t="shared" si="0"/>
      </c>
      <c r="E69" s="2">
        <f t="shared" si="1"/>
      </c>
      <c r="G69" s="7">
        <f>IF(I69="","",59)</f>
      </c>
      <c r="H69" s="1"/>
      <c r="I69" s="2"/>
      <c r="J69">
        <f t="shared" si="2"/>
      </c>
      <c r="K69" s="2">
        <f t="shared" si="3"/>
      </c>
    </row>
    <row r="70" spans="1:11" ht="12.75">
      <c r="A70" s="7">
        <f>IF(C70="","",60)</f>
      </c>
      <c r="B70" s="1"/>
      <c r="C70" s="2"/>
      <c r="D70">
        <f t="shared" si="0"/>
      </c>
      <c r="E70" s="2">
        <f t="shared" si="1"/>
      </c>
      <c r="G70" s="7">
        <f>IF(I70="","",60)</f>
      </c>
      <c r="H70" s="1"/>
      <c r="I70" s="2"/>
      <c r="J70">
        <f t="shared" si="2"/>
      </c>
      <c r="K70" s="2">
        <f t="shared" si="3"/>
      </c>
    </row>
    <row r="71" ht="12.75">
      <c r="C71" s="2"/>
    </row>
  </sheetData>
  <mergeCells count="2">
    <mergeCell ref="A8:E9"/>
    <mergeCell ref="G8:K9"/>
  </mergeCells>
  <printOptions/>
  <pageMargins left="0.7874015748031497" right="0.7874015748031497" top="0.984251968503937" bottom="0.5905511811023623" header="0.5118110236220472" footer="0.5118110236220472"/>
  <pageSetup horizontalDpi="600" verticalDpi="600" orientation="landscape" paperSize="9" r:id="rId3"/>
  <headerFooter alignWithMargins="0">
    <oddHeader>&amp;C&amp;"Arial,Fett"&amp;12 Barwert und  Kapitalwert gemäß der Zeitberechnung nach § 6 PAngV (30,4167/365)</oddHeader>
    <oddFooter>&amp;R&amp;6&amp;F</oddFooter>
  </headerFooter>
  <legacyDrawing r:id="rId2"/>
</worksheet>
</file>

<file path=xl/worksheets/sheet2.xml><?xml version="1.0" encoding="utf-8"?>
<worksheet xmlns="http://schemas.openxmlformats.org/spreadsheetml/2006/main" xmlns:r="http://schemas.openxmlformats.org/officeDocument/2006/relationships">
  <sheetPr codeName="Tabelle2"/>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2008-02-13T19:29:32Z</cp:lastPrinted>
  <dcterms:created xsi:type="dcterms:W3CDTF">2008-01-22T07:40:17Z</dcterms:created>
  <dcterms:modified xsi:type="dcterms:W3CDTF">2008-02-13T19:29:36Z</dcterms:modified>
  <cp:category/>
  <cp:version/>
  <cp:contentType/>
  <cp:contentStatus/>
</cp:coreProperties>
</file>