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20" windowWidth="15360" windowHeight="9015" activeTab="0"/>
  </bookViews>
  <sheets>
    <sheet name="Texte" sheetId="1" r:id="rId1"/>
    <sheet name="Textgrenzen" sheetId="2" r:id="rId2"/>
    <sheet name="Notengrenzen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B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Alte Werte löschen, nicht ausschneiden oder durch drag and drop verschieben.</t>
        </r>
      </text>
    </comment>
    <comment ref="A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Es können in die grünen Felder insgesamt 40 Notenstufen eingetragen werden.
</t>
        </r>
      </text>
    </comment>
  </commentList>
</comments>
</file>

<file path=xl/sharedStrings.xml><?xml version="1.0" encoding="utf-8"?>
<sst xmlns="http://schemas.openxmlformats.org/spreadsheetml/2006/main" count="23" uniqueCount="16">
  <si>
    <t>Sperre</t>
  </si>
  <si>
    <t>Gleichheit</t>
  </si>
  <si>
    <t>Excellent</t>
  </si>
  <si>
    <t>Very good</t>
  </si>
  <si>
    <t>Good</t>
  </si>
  <si>
    <t>Satisfactory</t>
  </si>
  <si>
    <t>Sufficient</t>
  </si>
  <si>
    <t>Erreichte Note durch X markieren</t>
  </si>
  <si>
    <t>Rangfolge der möglichen Noten</t>
  </si>
  <si>
    <t>X</t>
  </si>
  <si>
    <t>Erreichte Note als Zahl</t>
  </si>
  <si>
    <t>Notengrenze</t>
  </si>
  <si>
    <t>Umgerechnete ganzzahlige Note</t>
  </si>
  <si>
    <t>Umgerechnete differenzierte Note</t>
  </si>
  <si>
    <t>Umgerechnete ungerundete Note</t>
  </si>
  <si>
    <t>Alle möglichen Noten in Textform, mit denen die Prüfung bestanden werden kann; die beste zuerst: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</si>
</sst>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\ _€_-;\-* #,##0\ _€_-;_-* &quot;-&quot;??\ _€_-;_-@_-"/>
    <numFmt numFmtId="174" formatCode="0.0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3.57421875" style="0" customWidth="1"/>
    <col min="5" max="5" width="13.00390625" style="0" customWidth="1"/>
    <col min="6" max="6" width="13.28125" style="0" customWidth="1"/>
    <col min="7" max="7" width="13.7109375" style="0" customWidth="1"/>
  </cols>
  <sheetData>
    <row r="1" spans="1:9" ht="52.5" customHeight="1">
      <c r="A1" s="1" t="s">
        <v>15</v>
      </c>
      <c r="B1" s="1" t="s">
        <v>7</v>
      </c>
      <c r="C1" s="1" t="s">
        <v>8</v>
      </c>
      <c r="D1" s="1" t="s">
        <v>10</v>
      </c>
      <c r="E1" s="1" t="s">
        <v>12</v>
      </c>
      <c r="F1" s="1" t="s">
        <v>13</v>
      </c>
      <c r="G1" s="1" t="s">
        <v>14</v>
      </c>
      <c r="H1" s="4"/>
      <c r="I1" s="4"/>
    </row>
    <row r="2" spans="1:9" ht="12.75">
      <c r="A2" s="2" t="s">
        <v>2</v>
      </c>
      <c r="B2" s="3"/>
      <c r="C2">
        <f>IF(ISTEXT(A2)=TRUE,1,"")</f>
        <v>1</v>
      </c>
      <c r="D2">
        <f>IF(B2="X",C2,"")</f>
      </c>
      <c r="E2">
        <f>IF(ISNUMBER(D2)=TRUE,VLOOKUP(D2,Textgrenzen!$A$1:$C$10,3),"")</f>
      </c>
      <c r="F2">
        <f>IF(ISNUMBER(G2)=TRUE,VLOOKUP(G2,Notengrenzen!$A$1:$B$21,2),"")</f>
      </c>
      <c r="G2">
        <f>IF(ISNUMBER(D2)=TRUE,1+($C$2-D2)/($C$2-MAX($C$2:$C$41))*3,"")</f>
      </c>
      <c r="H2" s="5"/>
      <c r="I2" s="3"/>
    </row>
    <row r="3" spans="1:9" ht="12.75">
      <c r="A3" s="2" t="s">
        <v>3</v>
      </c>
      <c r="B3" s="3"/>
      <c r="C3">
        <f>IF(ISTEXT(A3)=TRUE,2,"")</f>
        <v>2</v>
      </c>
      <c r="D3">
        <f aca="true" t="shared" si="0" ref="D3:D41">IF(B3="X",C3,"")</f>
      </c>
      <c r="E3">
        <f>IF(ISNUMBER(D3)=TRUE,VLOOKUP(D3,Textgrenzen!$A$1:$C$10,3),"")</f>
      </c>
      <c r="F3">
        <f>IF(ISNUMBER(G3)=TRUE,VLOOKUP(G3,Notengrenzen!$A$1:$B$21,2),"")</f>
      </c>
      <c r="G3">
        <f aca="true" t="shared" si="1" ref="G3:G41">IF(ISNUMBER(D3)=TRUE,1+($C$2-D3)/($C$2-MAX($C$2:$C$41))*3,"")</f>
      </c>
      <c r="H3" s="5"/>
      <c r="I3" s="3"/>
    </row>
    <row r="4" spans="1:9" ht="12.75">
      <c r="A4" s="2" t="s">
        <v>4</v>
      </c>
      <c r="B4" s="3" t="s">
        <v>9</v>
      </c>
      <c r="C4">
        <f>IF(ISTEXT(A4)=TRUE,3,"")</f>
        <v>3</v>
      </c>
      <c r="D4">
        <f t="shared" si="0"/>
        <v>3</v>
      </c>
      <c r="E4">
        <f>IF(ISNUMBER(D4)=TRUE,VLOOKUP(D4,Textgrenzen!$A$1:$C$10,3),"")</f>
        <v>2</v>
      </c>
      <c r="F4">
        <f>IF(ISNUMBER(G4)=TRUE,VLOOKUP(G4,Notengrenzen!$A$1:$B$21,2),"")</f>
        <v>2.3</v>
      </c>
      <c r="G4">
        <f t="shared" si="1"/>
        <v>2.5</v>
      </c>
      <c r="H4" s="5"/>
      <c r="I4" s="3"/>
    </row>
    <row r="5" spans="1:9" ht="12.75">
      <c r="A5" s="2" t="s">
        <v>5</v>
      </c>
      <c r="B5" s="3"/>
      <c r="C5">
        <f>IF(ISTEXT(A5)=TRUE,4,"")</f>
        <v>4</v>
      </c>
      <c r="D5">
        <f t="shared" si="0"/>
      </c>
      <c r="E5">
        <f>IF(ISNUMBER(D5)=TRUE,VLOOKUP(D5,Textgrenzen!$A$1:$C$10,3),"")</f>
      </c>
      <c r="F5">
        <f>IF(ISNUMBER(G5)=TRUE,VLOOKUP(G5,Notengrenzen!$A$1:$B$21,2),"")</f>
      </c>
      <c r="G5">
        <f t="shared" si="1"/>
      </c>
      <c r="H5" s="5"/>
      <c r="I5" s="3"/>
    </row>
    <row r="6" spans="1:7" ht="12.75">
      <c r="A6" s="2" t="s">
        <v>6</v>
      </c>
      <c r="B6" s="3"/>
      <c r="C6">
        <f>IF(ISTEXT(A6)=TRUE,5,"")</f>
        <v>5</v>
      </c>
      <c r="D6">
        <f t="shared" si="0"/>
      </c>
      <c r="E6">
        <f>IF(ISNUMBER(D6)=TRUE,VLOOKUP(D6,Textgrenzen!$A$1:$C$10,3),"")</f>
      </c>
      <c r="F6">
        <f>IF(ISNUMBER(G6)=TRUE,VLOOKUP(G6,Notengrenzen!$A$1:$B$21,2),"")</f>
      </c>
      <c r="G6">
        <f t="shared" si="1"/>
      </c>
    </row>
    <row r="7" spans="1:7" ht="12.75">
      <c r="A7" s="2"/>
      <c r="B7" s="3"/>
      <c r="C7">
        <f>IF(ISTEXT(A7)=TRUE,6,"")</f>
      </c>
      <c r="D7">
        <f t="shared" si="0"/>
      </c>
      <c r="E7">
        <f>IF(ISNUMBER(D7)=TRUE,VLOOKUP(D7,Textgrenzen!$A$1:$C$10,3),"")</f>
      </c>
      <c r="F7">
        <f>IF(ISNUMBER(G7)=TRUE,VLOOKUP(G7,Notengrenzen!$A$1:$B$21,2),"")</f>
      </c>
      <c r="G7">
        <f t="shared" si="1"/>
      </c>
    </row>
    <row r="8" spans="1:7" ht="12.75">
      <c r="A8" s="2"/>
      <c r="B8" s="3"/>
      <c r="C8">
        <f>IF(ISTEXT(A8)=TRUE,7,"")</f>
      </c>
      <c r="D8">
        <f t="shared" si="0"/>
      </c>
      <c r="E8">
        <f>IF(ISNUMBER(D8)=TRUE,VLOOKUP(D8,Textgrenzen!$A$1:$C$10,3),"")</f>
      </c>
      <c r="F8">
        <f>IF(ISNUMBER(G8)=TRUE,VLOOKUP(G8,Notengrenzen!$A$1:$B$21,2),"")</f>
      </c>
      <c r="G8">
        <f t="shared" si="1"/>
      </c>
    </row>
    <row r="9" spans="1:7" ht="12.75">
      <c r="A9" s="2"/>
      <c r="B9" s="3"/>
      <c r="C9">
        <f>IF(ISTEXT(A9)=TRUE,8,"")</f>
      </c>
      <c r="D9">
        <f t="shared" si="0"/>
      </c>
      <c r="E9">
        <f>IF(ISNUMBER(D9)=TRUE,VLOOKUP(D9,Textgrenzen!$A$1:$C$10,3),"")</f>
      </c>
      <c r="F9">
        <f>IF(ISNUMBER(G9)=TRUE,VLOOKUP(G9,Notengrenzen!$A$1:$B$21,2),"")</f>
      </c>
      <c r="G9">
        <f t="shared" si="1"/>
      </c>
    </row>
    <row r="10" spans="1:7" ht="12.75">
      <c r="A10" s="2"/>
      <c r="B10" s="3"/>
      <c r="C10">
        <f>IF(ISTEXT(A10)=TRUE,9,"")</f>
      </c>
      <c r="D10">
        <f t="shared" si="0"/>
      </c>
      <c r="E10">
        <f>IF(ISNUMBER(D10)=TRUE,VLOOKUP(D10,Textgrenzen!$A$1:$C$10,3),"")</f>
      </c>
      <c r="F10">
        <f>IF(ISNUMBER(G10)=TRUE,VLOOKUP(G10,Notengrenzen!$A$1:$B$21,2),"")</f>
      </c>
      <c r="G10">
        <f t="shared" si="1"/>
      </c>
    </row>
    <row r="11" spans="1:7" ht="12.75">
      <c r="A11" s="2"/>
      <c r="B11" s="3"/>
      <c r="C11">
        <f>IF(ISTEXT(A11)=TRUE,10,"")</f>
      </c>
      <c r="D11">
        <f t="shared" si="0"/>
      </c>
      <c r="E11">
        <f>IF(ISNUMBER(D11)=TRUE,VLOOKUP(D11,Textgrenzen!$A$1:$C$10,3),"")</f>
      </c>
      <c r="F11">
        <f>IF(ISNUMBER(G11)=TRUE,VLOOKUP(G11,Notengrenzen!$A$1:$B$21,2),"")</f>
      </c>
      <c r="G11">
        <f t="shared" si="1"/>
      </c>
    </row>
    <row r="12" spans="1:7" ht="12.75">
      <c r="A12" s="2"/>
      <c r="B12" s="3"/>
      <c r="C12">
        <f>IF(ISTEXT(A12)=TRUE,11,"")</f>
      </c>
      <c r="D12">
        <f t="shared" si="0"/>
      </c>
      <c r="E12">
        <f>IF(ISNUMBER(D12)=TRUE,VLOOKUP(D12,Textgrenzen!$A$1:$C$10,3),"")</f>
      </c>
      <c r="F12">
        <f>IF(ISNUMBER(G12)=TRUE,VLOOKUP(G12,Notengrenzen!$A$1:$B$21,2),"")</f>
      </c>
      <c r="G12">
        <f t="shared" si="1"/>
      </c>
    </row>
    <row r="13" spans="1:7" ht="12.75">
      <c r="A13" s="2"/>
      <c r="B13" s="3"/>
      <c r="C13">
        <f>IF(ISTEXT(A13)=TRUE,12,"")</f>
      </c>
      <c r="D13">
        <f t="shared" si="0"/>
      </c>
      <c r="E13">
        <f>IF(ISNUMBER(D13)=TRUE,VLOOKUP(D13,Textgrenzen!$A$1:$C$10,3),"")</f>
      </c>
      <c r="F13">
        <f>IF(ISNUMBER(G13)=TRUE,VLOOKUP(G13,Notengrenzen!$A$1:$B$21,2),"")</f>
      </c>
      <c r="G13">
        <f t="shared" si="1"/>
      </c>
    </row>
    <row r="14" spans="1:7" ht="12.75">
      <c r="A14" s="2"/>
      <c r="B14" s="3"/>
      <c r="C14">
        <f>IF(ISTEXT(A14)=TRUE,13,"")</f>
      </c>
      <c r="D14">
        <f t="shared" si="0"/>
      </c>
      <c r="E14">
        <f>IF(ISNUMBER(D14)=TRUE,VLOOKUP(D14,Textgrenzen!$A$1:$C$10,3),"")</f>
      </c>
      <c r="F14">
        <f>IF(ISNUMBER(G14)=TRUE,VLOOKUP(G14,Notengrenzen!$A$1:$B$21,2),"")</f>
      </c>
      <c r="G14">
        <f t="shared" si="1"/>
      </c>
    </row>
    <row r="15" spans="1:7" ht="12.75">
      <c r="A15" s="2"/>
      <c r="B15" s="3"/>
      <c r="C15">
        <f>IF(ISTEXT(A15)=TRUE,14,"")</f>
      </c>
      <c r="D15">
        <f t="shared" si="0"/>
      </c>
      <c r="E15">
        <f>IF(ISNUMBER(D15)=TRUE,VLOOKUP(D15,Textgrenzen!$A$1:$C$10,3),"")</f>
      </c>
      <c r="F15">
        <f>IF(ISNUMBER(G15)=TRUE,VLOOKUP(G15,Notengrenzen!$A$1:$B$21,2),"")</f>
      </c>
      <c r="G15">
        <f t="shared" si="1"/>
      </c>
    </row>
    <row r="16" spans="1:7" ht="12.75">
      <c r="A16" s="2"/>
      <c r="B16" s="3"/>
      <c r="C16">
        <f>IF(ISTEXT(A16)=TRUE,15,"")</f>
      </c>
      <c r="D16">
        <f t="shared" si="0"/>
      </c>
      <c r="E16">
        <f>IF(ISNUMBER(D16)=TRUE,VLOOKUP(D16,Textgrenzen!$A$1:$C$10,3),"")</f>
      </c>
      <c r="F16">
        <f>IF(ISNUMBER(G16)=TRUE,VLOOKUP(G16,Notengrenzen!$A$1:$B$21,2),"")</f>
      </c>
      <c r="G16">
        <f t="shared" si="1"/>
      </c>
    </row>
    <row r="17" spans="1:7" ht="12.75">
      <c r="A17" s="2"/>
      <c r="B17" s="3"/>
      <c r="C17">
        <f>IF(ISTEXT(A17)=TRUE,16,"")</f>
      </c>
      <c r="D17">
        <f t="shared" si="0"/>
      </c>
      <c r="E17">
        <f>IF(ISNUMBER(D17)=TRUE,VLOOKUP(D17,Textgrenzen!$A$1:$C$10,3),"")</f>
      </c>
      <c r="F17">
        <f>IF(ISNUMBER(G17)=TRUE,VLOOKUP(G17,Notengrenzen!$A$1:$B$21,2),"")</f>
      </c>
      <c r="G17">
        <f t="shared" si="1"/>
      </c>
    </row>
    <row r="18" spans="1:7" ht="12.75">
      <c r="A18" s="2"/>
      <c r="B18" s="3"/>
      <c r="C18">
        <f>IF(ISTEXT(A18)=TRUE,17,"")</f>
      </c>
      <c r="D18">
        <f t="shared" si="0"/>
      </c>
      <c r="E18">
        <f>IF(ISNUMBER(D18)=TRUE,VLOOKUP(D18,Textgrenzen!$A$1:$C$10,3),"")</f>
      </c>
      <c r="F18">
        <f>IF(ISNUMBER(G18)=TRUE,VLOOKUP(G18,Notengrenzen!$A$1:$B$21,2),"")</f>
      </c>
      <c r="G18">
        <f t="shared" si="1"/>
      </c>
    </row>
    <row r="19" spans="1:7" ht="12.75">
      <c r="A19" s="2"/>
      <c r="B19" s="3"/>
      <c r="C19">
        <f>IF(ISTEXT(A19)=TRUE,18,"")</f>
      </c>
      <c r="D19">
        <f t="shared" si="0"/>
      </c>
      <c r="E19">
        <f>IF(ISNUMBER(D19)=TRUE,VLOOKUP(D19,Textgrenzen!$A$1:$C$10,3),"")</f>
      </c>
      <c r="F19">
        <f>IF(ISNUMBER(G19)=TRUE,VLOOKUP(G19,Notengrenzen!$A$1:$B$21,2),"")</f>
      </c>
      <c r="G19">
        <f t="shared" si="1"/>
      </c>
    </row>
    <row r="20" spans="1:7" ht="12.75">
      <c r="A20" s="2"/>
      <c r="B20" s="3"/>
      <c r="C20">
        <f>IF(ISTEXT(A20)=TRUE,19,"")</f>
      </c>
      <c r="D20">
        <f t="shared" si="0"/>
      </c>
      <c r="E20">
        <f>IF(ISNUMBER(D20)=TRUE,VLOOKUP(D20,Textgrenzen!$A$1:$C$10,3),"")</f>
      </c>
      <c r="F20">
        <f>IF(ISNUMBER(G20)=TRUE,VLOOKUP(G20,Notengrenzen!$A$1:$B$21,2),"")</f>
      </c>
      <c r="G20">
        <f t="shared" si="1"/>
      </c>
    </row>
    <row r="21" spans="1:7" ht="12.75">
      <c r="A21" s="2"/>
      <c r="B21" s="3"/>
      <c r="C21">
        <f>IF(ISTEXT(A21)=TRUE,20,"")</f>
      </c>
      <c r="D21">
        <f t="shared" si="0"/>
      </c>
      <c r="E21">
        <f>IF(ISNUMBER(D21)=TRUE,VLOOKUP(D21,Textgrenzen!$A$1:$C$10,3),"")</f>
      </c>
      <c r="F21">
        <f>IF(ISNUMBER(G21)=TRUE,VLOOKUP(G21,Notengrenzen!$A$1:$B$21,2),"")</f>
      </c>
      <c r="G21">
        <f t="shared" si="1"/>
      </c>
    </row>
    <row r="22" spans="1:7" ht="12.75">
      <c r="A22" s="2"/>
      <c r="B22" s="3"/>
      <c r="C22">
        <f>IF(ISTEXT(A22)=TRUE,21,"")</f>
      </c>
      <c r="D22">
        <f t="shared" si="0"/>
      </c>
      <c r="E22">
        <f>IF(ISNUMBER(D22)=TRUE,VLOOKUP(D22,Textgrenzen!$A$1:$C$10,3),"")</f>
      </c>
      <c r="F22">
        <f>IF(ISNUMBER(G22)=TRUE,VLOOKUP(G22,Notengrenzen!$A$1:$B$21,2),"")</f>
      </c>
      <c r="G22">
        <f t="shared" si="1"/>
      </c>
    </row>
    <row r="23" spans="1:7" ht="12.75">
      <c r="A23" s="2"/>
      <c r="B23" s="3"/>
      <c r="C23">
        <f>IF(ISTEXT(A23)=TRUE,22,"")</f>
      </c>
      <c r="D23">
        <f t="shared" si="0"/>
      </c>
      <c r="E23">
        <f>IF(ISNUMBER(D23)=TRUE,VLOOKUP(D23,Textgrenzen!$A$1:$C$10,3),"")</f>
      </c>
      <c r="F23">
        <f>IF(ISNUMBER(G23)=TRUE,VLOOKUP(G23,Notengrenzen!$A$1:$B$21,2),"")</f>
      </c>
      <c r="G23">
        <f t="shared" si="1"/>
      </c>
    </row>
    <row r="24" spans="1:7" ht="12.75">
      <c r="A24" s="2"/>
      <c r="B24" s="3"/>
      <c r="C24">
        <f>IF(ISTEXT(A24)=TRUE,23,"")</f>
      </c>
      <c r="D24">
        <f t="shared" si="0"/>
      </c>
      <c r="E24">
        <f>IF(ISNUMBER(D24)=TRUE,VLOOKUP(D24,Textgrenzen!$A$1:$C$10,3),"")</f>
      </c>
      <c r="F24">
        <f>IF(ISNUMBER(G24)=TRUE,VLOOKUP(G24,Notengrenzen!$A$1:$B$21,2),"")</f>
      </c>
      <c r="G24">
        <f t="shared" si="1"/>
      </c>
    </row>
    <row r="25" spans="1:7" ht="12.75">
      <c r="A25" s="2"/>
      <c r="B25" s="3"/>
      <c r="C25">
        <f>IF(ISTEXT(A25)=TRUE,24,"")</f>
      </c>
      <c r="D25">
        <f t="shared" si="0"/>
      </c>
      <c r="E25">
        <f>IF(ISNUMBER(D25)=TRUE,VLOOKUP(D25,Textgrenzen!$A$1:$C$10,3),"")</f>
      </c>
      <c r="F25">
        <f>IF(ISNUMBER(G25)=TRUE,VLOOKUP(G25,Notengrenzen!$A$1:$B$21,2),"")</f>
      </c>
      <c r="G25">
        <f t="shared" si="1"/>
      </c>
    </row>
    <row r="26" spans="1:7" ht="12.75">
      <c r="A26" s="2"/>
      <c r="B26" s="3"/>
      <c r="C26">
        <f>IF(ISTEXT(A26)=TRUE,25,"")</f>
      </c>
      <c r="D26">
        <f t="shared" si="0"/>
      </c>
      <c r="E26">
        <f>IF(ISNUMBER(D26)=TRUE,VLOOKUP(D26,Textgrenzen!$A$1:$C$10,3),"")</f>
      </c>
      <c r="F26">
        <f>IF(ISNUMBER(G26)=TRUE,VLOOKUP(G26,Notengrenzen!$A$1:$B$21,2),"")</f>
      </c>
      <c r="G26">
        <f t="shared" si="1"/>
      </c>
    </row>
    <row r="27" spans="1:7" ht="12.75">
      <c r="A27" s="2"/>
      <c r="B27" s="3"/>
      <c r="C27">
        <f>IF(ISTEXT(A27)=TRUE,26,"")</f>
      </c>
      <c r="D27">
        <f t="shared" si="0"/>
      </c>
      <c r="E27">
        <f>IF(ISNUMBER(D27)=TRUE,VLOOKUP(D27,Textgrenzen!$A$1:$C$10,3),"")</f>
      </c>
      <c r="F27">
        <f>IF(ISNUMBER(G27)=TRUE,VLOOKUP(G27,Notengrenzen!$A$1:$B$21,2),"")</f>
      </c>
      <c r="G27">
        <f t="shared" si="1"/>
      </c>
    </row>
    <row r="28" spans="1:7" ht="12.75">
      <c r="A28" s="2"/>
      <c r="B28" s="3"/>
      <c r="C28">
        <f>IF(ISTEXT(A28)=TRUE,27,"")</f>
      </c>
      <c r="D28">
        <f t="shared" si="0"/>
      </c>
      <c r="E28">
        <f>IF(ISNUMBER(D28)=TRUE,VLOOKUP(D28,Textgrenzen!$A$1:$C$10,3),"")</f>
      </c>
      <c r="F28">
        <f>IF(ISNUMBER(G28)=TRUE,VLOOKUP(G28,Notengrenzen!$A$1:$B$21,2),"")</f>
      </c>
      <c r="G28">
        <f t="shared" si="1"/>
      </c>
    </row>
    <row r="29" spans="1:7" ht="12.75">
      <c r="A29" s="2"/>
      <c r="B29" s="3"/>
      <c r="C29">
        <f>IF(ISTEXT(A29)=TRUE,28,"")</f>
      </c>
      <c r="D29">
        <f t="shared" si="0"/>
      </c>
      <c r="E29">
        <f>IF(ISNUMBER(D29)=TRUE,VLOOKUP(D29,Textgrenzen!$A$1:$C$10,3),"")</f>
      </c>
      <c r="F29">
        <f>IF(ISNUMBER(G29)=TRUE,VLOOKUP(G29,Notengrenzen!$A$1:$B$21,2),"")</f>
      </c>
      <c r="G29">
        <f t="shared" si="1"/>
      </c>
    </row>
    <row r="30" spans="1:7" ht="12.75">
      <c r="A30" s="2"/>
      <c r="B30" s="3"/>
      <c r="C30">
        <f>IF(ISTEXT(A30)=TRUE,29,"")</f>
      </c>
      <c r="D30">
        <f t="shared" si="0"/>
      </c>
      <c r="E30">
        <f>IF(ISNUMBER(D30)=TRUE,VLOOKUP(D30,Textgrenzen!$A$1:$C$10,3),"")</f>
      </c>
      <c r="F30">
        <f>IF(ISNUMBER(G30)=TRUE,VLOOKUP(G30,Notengrenzen!$A$1:$B$21,2),"")</f>
      </c>
      <c r="G30">
        <f t="shared" si="1"/>
      </c>
    </row>
    <row r="31" spans="1:7" ht="12.75">
      <c r="A31" s="2"/>
      <c r="B31" s="3"/>
      <c r="C31">
        <f>IF(ISTEXT(A31)=TRUE,30,"")</f>
      </c>
      <c r="D31">
        <f t="shared" si="0"/>
      </c>
      <c r="E31">
        <f>IF(ISNUMBER(D31)=TRUE,VLOOKUP(D31,Textgrenzen!$A$1:$C$10,3),"")</f>
      </c>
      <c r="F31">
        <f>IF(ISNUMBER(G31)=TRUE,VLOOKUP(G31,Notengrenzen!$A$1:$B$21,2),"")</f>
      </c>
      <c r="G31">
        <f t="shared" si="1"/>
      </c>
    </row>
    <row r="32" spans="1:7" ht="12.75">
      <c r="A32" s="2"/>
      <c r="B32" s="3"/>
      <c r="C32">
        <f>IF(ISTEXT(A32)=TRUE,31,"")</f>
      </c>
      <c r="D32">
        <f t="shared" si="0"/>
      </c>
      <c r="E32">
        <f>IF(ISNUMBER(D32)=TRUE,VLOOKUP(D32,Textgrenzen!$A$1:$C$10,3),"")</f>
      </c>
      <c r="F32">
        <f>IF(ISNUMBER(G32)=TRUE,VLOOKUP(G32,Notengrenzen!$A$1:$B$21,2),"")</f>
      </c>
      <c r="G32">
        <f t="shared" si="1"/>
      </c>
    </row>
    <row r="33" spans="1:7" ht="12.75">
      <c r="A33" s="2"/>
      <c r="B33" s="3"/>
      <c r="C33">
        <f>IF(ISTEXT(A33)=TRUE,32,"")</f>
      </c>
      <c r="D33">
        <f t="shared" si="0"/>
      </c>
      <c r="E33">
        <f>IF(ISNUMBER(D33)=TRUE,VLOOKUP(D33,Textgrenzen!$A$1:$C$10,3),"")</f>
      </c>
      <c r="F33">
        <f>IF(ISNUMBER(G33)=TRUE,VLOOKUP(G33,Notengrenzen!$A$1:$B$21,2),"")</f>
      </c>
      <c r="G33">
        <f t="shared" si="1"/>
      </c>
    </row>
    <row r="34" spans="1:7" ht="12.75">
      <c r="A34" s="2"/>
      <c r="B34" s="3"/>
      <c r="C34">
        <f>IF(ISTEXT(A34)=TRUE,33,"")</f>
      </c>
      <c r="D34">
        <f t="shared" si="0"/>
      </c>
      <c r="E34">
        <f>IF(ISNUMBER(D34)=TRUE,VLOOKUP(D34,Textgrenzen!$A$1:$C$10,3),"")</f>
      </c>
      <c r="F34">
        <f>IF(ISNUMBER(G34)=TRUE,VLOOKUP(G34,Notengrenzen!$A$1:$B$21,2),"")</f>
      </c>
      <c r="G34">
        <f t="shared" si="1"/>
      </c>
    </row>
    <row r="35" spans="1:7" ht="12.75">
      <c r="A35" s="2"/>
      <c r="B35" s="3"/>
      <c r="C35">
        <f>IF(ISTEXT(A35)=TRUE,34,"")</f>
      </c>
      <c r="D35">
        <f t="shared" si="0"/>
      </c>
      <c r="E35">
        <f>IF(ISNUMBER(D35)=TRUE,VLOOKUP(D35,Textgrenzen!$A$1:$C$10,3),"")</f>
      </c>
      <c r="F35">
        <f>IF(ISNUMBER(G35)=TRUE,VLOOKUP(G35,Notengrenzen!$A$1:$B$21,2),"")</f>
      </c>
      <c r="G35">
        <f t="shared" si="1"/>
      </c>
    </row>
    <row r="36" spans="1:7" ht="12.75">
      <c r="A36" s="2"/>
      <c r="B36" s="3"/>
      <c r="C36">
        <f>IF(ISTEXT(A36)=TRUE,35,"")</f>
      </c>
      <c r="D36">
        <f t="shared" si="0"/>
      </c>
      <c r="E36">
        <f>IF(ISNUMBER(D36)=TRUE,VLOOKUP(D36,Textgrenzen!$A$1:$C$10,3),"")</f>
      </c>
      <c r="F36">
        <f>IF(ISNUMBER(G36)=TRUE,VLOOKUP(G36,Notengrenzen!$A$1:$B$21,2),"")</f>
      </c>
      <c r="G36">
        <f t="shared" si="1"/>
      </c>
    </row>
    <row r="37" spans="1:7" ht="12.75">
      <c r="A37" s="2"/>
      <c r="B37" s="3"/>
      <c r="C37">
        <f>IF(ISTEXT(A37)=TRUE,36,"")</f>
      </c>
      <c r="D37">
        <f t="shared" si="0"/>
      </c>
      <c r="E37">
        <f>IF(ISNUMBER(D37)=TRUE,VLOOKUP(D37,Textgrenzen!$A$1:$C$10,3),"")</f>
      </c>
      <c r="F37">
        <f>IF(ISNUMBER(G37)=TRUE,VLOOKUP(G37,Notengrenzen!$A$1:$B$21,2),"")</f>
      </c>
      <c r="G37">
        <f t="shared" si="1"/>
      </c>
    </row>
    <row r="38" spans="1:7" ht="12.75">
      <c r="A38" s="2"/>
      <c r="B38" s="3"/>
      <c r="C38">
        <f>IF(ISTEXT(A38)=TRUE,37,"")</f>
      </c>
      <c r="D38">
        <f t="shared" si="0"/>
      </c>
      <c r="E38">
        <f>IF(ISNUMBER(D38)=TRUE,VLOOKUP(D38,Textgrenzen!$A$1:$C$10,3),"")</f>
      </c>
      <c r="F38">
        <f>IF(ISNUMBER(G38)=TRUE,VLOOKUP(G38,Notengrenzen!$A$1:$B$21,2),"")</f>
      </c>
      <c r="G38">
        <f t="shared" si="1"/>
      </c>
    </row>
    <row r="39" spans="1:7" ht="12.75">
      <c r="A39" s="2"/>
      <c r="B39" s="3"/>
      <c r="C39">
        <f>IF(ISTEXT(A39)=TRUE,38,"")</f>
      </c>
      <c r="D39">
        <f t="shared" si="0"/>
      </c>
      <c r="E39">
        <f>IF(ISNUMBER(D39)=TRUE,VLOOKUP(D39,Textgrenzen!$A$1:$C$10,3),"")</f>
      </c>
      <c r="F39">
        <f>IF(ISNUMBER(G39)=TRUE,VLOOKUP(G39,Notengrenzen!$A$1:$B$21,2),"")</f>
      </c>
      <c r="G39">
        <f t="shared" si="1"/>
      </c>
    </row>
    <row r="40" spans="1:7" ht="12.75">
      <c r="A40" s="2"/>
      <c r="B40" s="3"/>
      <c r="C40">
        <f>IF(ISTEXT(A40)=TRUE,39,"")</f>
      </c>
      <c r="D40">
        <f t="shared" si="0"/>
      </c>
      <c r="E40">
        <f>IF(ISNUMBER(D40)=TRUE,VLOOKUP(D40,Textgrenzen!$A$1:$C$10,3),"")</f>
      </c>
      <c r="F40">
        <f>IF(ISNUMBER(G40)=TRUE,VLOOKUP(G40,Notengrenzen!$A$1:$B$21,2),"")</f>
      </c>
      <c r="G40">
        <f t="shared" si="1"/>
      </c>
    </row>
    <row r="41" spans="1:7" ht="12.75">
      <c r="A41" s="2"/>
      <c r="B41" s="3"/>
      <c r="C41">
        <f>IF(ISTEXT(A41)=TRUE,40,"")</f>
      </c>
      <c r="D41">
        <f t="shared" si="0"/>
      </c>
      <c r="E41">
        <f>IF(ISNUMBER(D41)=TRUE,VLOOKUP(D41,Textgrenzen!$A$1:$C$10,3),"")</f>
      </c>
      <c r="F41">
        <f>IF(ISNUMBER(G41)=TRUE,VLOOKUP(G41,Notengrenzen!$A$1:$B$21,2),"")</f>
      </c>
      <c r="G41">
        <f t="shared" si="1"/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>
        <f>MIN(Texte!C2:C41)</f>
        <v>1</v>
      </c>
      <c r="B1">
        <v>1</v>
      </c>
      <c r="C1">
        <v>1</v>
      </c>
      <c r="D1" t="s">
        <v>1</v>
      </c>
    </row>
    <row r="2" spans="1:4" ht="12.75">
      <c r="A2">
        <f>(A1+A4)/2</f>
        <v>1.6666666666666665</v>
      </c>
      <c r="B2">
        <v>1.5</v>
      </c>
      <c r="C2">
        <v>1</v>
      </c>
      <c r="D2" t="s">
        <v>11</v>
      </c>
    </row>
    <row r="3" spans="1:3" ht="12.75">
      <c r="A3">
        <f>A2+0.0001</f>
        <v>1.6667666666666665</v>
      </c>
      <c r="B3" t="s">
        <v>0</v>
      </c>
      <c r="C3">
        <v>2</v>
      </c>
    </row>
    <row r="4" spans="1:4" ht="12.75">
      <c r="A4">
        <f>A1+(A10-A1)/3</f>
        <v>2.333333333333333</v>
      </c>
      <c r="B4">
        <v>2</v>
      </c>
      <c r="C4">
        <v>2</v>
      </c>
      <c r="D4" t="s">
        <v>1</v>
      </c>
    </row>
    <row r="5" spans="1:4" ht="12.75">
      <c r="A5">
        <f>(A4+A7)/2</f>
        <v>3</v>
      </c>
      <c r="B5">
        <v>2.5</v>
      </c>
      <c r="C5">
        <v>2</v>
      </c>
      <c r="D5" t="s">
        <v>11</v>
      </c>
    </row>
    <row r="6" spans="1:3" ht="12.75">
      <c r="A6">
        <f>A5+0.0001</f>
        <v>3.0001</v>
      </c>
      <c r="B6" t="s">
        <v>0</v>
      </c>
      <c r="C6">
        <v>3</v>
      </c>
    </row>
    <row r="7" spans="1:4" ht="12.75">
      <c r="A7">
        <f>A1+2*(A10-A1)/3</f>
        <v>3.6666666666666665</v>
      </c>
      <c r="B7">
        <v>3</v>
      </c>
      <c r="C7">
        <v>3</v>
      </c>
      <c r="D7" t="s">
        <v>1</v>
      </c>
    </row>
    <row r="8" spans="1:4" ht="12.75">
      <c r="A8">
        <f>(A7+A10)/2</f>
        <v>4.333333333333333</v>
      </c>
      <c r="B8">
        <v>3.5</v>
      </c>
      <c r="C8">
        <v>3</v>
      </c>
      <c r="D8" t="s">
        <v>11</v>
      </c>
    </row>
    <row r="9" spans="1:3" ht="12.75">
      <c r="A9">
        <f>A8+0.0001</f>
        <v>4.333433333333333</v>
      </c>
      <c r="B9" t="s">
        <v>0</v>
      </c>
      <c r="C9">
        <v>4</v>
      </c>
    </row>
    <row r="10" spans="1:4" ht="12.75">
      <c r="A10">
        <f>MAX(Texte!C2:C41)</f>
        <v>5</v>
      </c>
      <c r="C10">
        <v>4</v>
      </c>
      <c r="D10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</cols>
  <sheetData>
    <row r="1" spans="1:2" ht="12.75">
      <c r="A1">
        <v>1</v>
      </c>
      <c r="B1" s="6">
        <v>1</v>
      </c>
    </row>
    <row r="2" spans="1:2" ht="12.75">
      <c r="A2">
        <v>1.15</v>
      </c>
      <c r="B2" s="6">
        <v>1</v>
      </c>
    </row>
    <row r="3" spans="1:2" ht="12.75">
      <c r="A3">
        <v>1.150000001</v>
      </c>
      <c r="B3" s="6">
        <v>1.3</v>
      </c>
    </row>
    <row r="4" spans="1:2" ht="12.75">
      <c r="A4">
        <v>1.5</v>
      </c>
      <c r="B4" s="6">
        <v>1.3</v>
      </c>
    </row>
    <row r="5" spans="1:2" ht="12.75">
      <c r="A5">
        <v>1.50000001</v>
      </c>
      <c r="B5" s="6">
        <v>1.7</v>
      </c>
    </row>
    <row r="6" spans="1:2" ht="12.75">
      <c r="A6">
        <v>1.85</v>
      </c>
      <c r="B6" s="6">
        <v>1.7</v>
      </c>
    </row>
    <row r="7" spans="1:2" ht="12.75">
      <c r="A7">
        <v>1.850000001</v>
      </c>
      <c r="B7" s="6">
        <v>2</v>
      </c>
    </row>
    <row r="8" spans="1:2" ht="12.75">
      <c r="A8">
        <v>2.15</v>
      </c>
      <c r="B8" s="6">
        <v>2</v>
      </c>
    </row>
    <row r="9" spans="1:2" ht="12.75">
      <c r="A9">
        <v>2.150000001</v>
      </c>
      <c r="B9" s="6">
        <v>2.3</v>
      </c>
    </row>
    <row r="10" spans="1:2" ht="12.75">
      <c r="A10">
        <v>2.5</v>
      </c>
      <c r="B10" s="6">
        <v>2.3</v>
      </c>
    </row>
    <row r="11" spans="1:2" ht="12.75">
      <c r="A11">
        <v>2.50000001</v>
      </c>
      <c r="B11" s="6">
        <v>2.7</v>
      </c>
    </row>
    <row r="12" spans="1:2" ht="12.75">
      <c r="A12">
        <v>2.85</v>
      </c>
      <c r="B12" s="6">
        <v>2.7</v>
      </c>
    </row>
    <row r="13" spans="1:2" ht="12.75">
      <c r="A13">
        <v>2.850000001</v>
      </c>
      <c r="B13" s="6">
        <v>3</v>
      </c>
    </row>
    <row r="14" spans="1:2" ht="12.75">
      <c r="A14">
        <v>3.15</v>
      </c>
      <c r="B14" s="6">
        <v>3</v>
      </c>
    </row>
    <row r="15" spans="1:2" ht="12.75">
      <c r="A15">
        <v>3.150000001</v>
      </c>
      <c r="B15" s="6">
        <v>3.3</v>
      </c>
    </row>
    <row r="16" spans="1:2" ht="12.75">
      <c r="A16">
        <v>3.5</v>
      </c>
      <c r="B16" s="6">
        <v>3.3</v>
      </c>
    </row>
    <row r="17" spans="1:2" ht="12.75">
      <c r="A17">
        <v>3.50000001</v>
      </c>
      <c r="B17" s="6">
        <v>3.7</v>
      </c>
    </row>
    <row r="18" spans="1:2" ht="12.75">
      <c r="A18">
        <v>3.85</v>
      </c>
      <c r="B18" s="6">
        <v>3.7</v>
      </c>
    </row>
    <row r="19" spans="1:2" ht="12.75">
      <c r="A19">
        <v>3.850000001</v>
      </c>
      <c r="B19" s="6">
        <v>4</v>
      </c>
    </row>
    <row r="20" spans="1:2" ht="12.75">
      <c r="A20">
        <v>4</v>
      </c>
      <c r="B20" s="6">
        <v>4</v>
      </c>
    </row>
    <row r="21" spans="1:2" ht="12.75">
      <c r="A21">
        <v>4.0000001</v>
      </c>
      <c r="B21" s="6">
        <v>5</v>
      </c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2011-05-04T14:19:41Z</cp:lastPrinted>
  <dcterms:created xsi:type="dcterms:W3CDTF">2002-05-19T08:46:36Z</dcterms:created>
  <dcterms:modified xsi:type="dcterms:W3CDTF">2011-05-04T14:40:29Z</dcterms:modified>
  <cp:category/>
  <cp:version/>
  <cp:contentType/>
  <cp:contentStatus/>
</cp:coreProperties>
</file>