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<sst xmlns="http://schemas.openxmlformats.org/spreadsheetml/2006/main" count="80" uniqueCount="58">
  <si>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Produkt A</t>
  </si>
  <si>
    <t>Produkt B</t>
  </si>
  <si>
    <t>Verkaufspreis</t>
  </si>
  <si>
    <t>Materialeinzelkosten</t>
  </si>
  <si>
    <t>Materialeinzelkosten pro Stück (variabel)</t>
  </si>
  <si>
    <t>Fertigungseinzelkosten pro Stück (variabel)</t>
  </si>
  <si>
    <t>Fertigungseinzelkosten</t>
  </si>
  <si>
    <t>Sondereinzelkosten der Fertigung pro Stück (variabel)</t>
  </si>
  <si>
    <t>Sondereinzelkosten der Fertigung</t>
  </si>
  <si>
    <t>Fertigungszeit pro Stück [min]</t>
  </si>
  <si>
    <t>Produktionsmenge</t>
  </si>
  <si>
    <t>Absatz</t>
  </si>
  <si>
    <t>Materialgemeinkosten (variabel)</t>
  </si>
  <si>
    <t>Materialgemeinkosten</t>
  </si>
  <si>
    <t>Materialgemeinkosten (fix)</t>
  </si>
  <si>
    <t>Fertigungsgemeinkosten (fix)</t>
  </si>
  <si>
    <t>Fertigungsgemeinkosten (variabel)</t>
  </si>
  <si>
    <t>Fertigungsgemeinkosten</t>
  </si>
  <si>
    <t>Verwaltungsgemeinkosten (fix)</t>
  </si>
  <si>
    <t>Verwaltungsgemeinkosten</t>
  </si>
  <si>
    <t>Vertriebsgemeinkosten</t>
  </si>
  <si>
    <t>Vertriebsgemeinkosten (fix)</t>
  </si>
  <si>
    <t>Bezugsgröße für die fixen Fertigungsgemeinkosten</t>
  </si>
  <si>
    <t>Fertigungszeit</t>
  </si>
  <si>
    <t>Herstellkosten des Umsatzes</t>
  </si>
  <si>
    <t>Vollkostenrechnung</t>
  </si>
  <si>
    <t>Herstellkosten</t>
  </si>
  <si>
    <t>Selbstkosten</t>
  </si>
  <si>
    <t>Umsatz</t>
  </si>
  <si>
    <t>Selbstkosten des Umsatzes</t>
  </si>
  <si>
    <t>Gewinn</t>
  </si>
  <si>
    <t>Bestandsänderung fertiger Erzeugnisse</t>
  </si>
  <si>
    <t>Gesamtleistung</t>
  </si>
  <si>
    <t>Selbstkosten der Produktion</t>
  </si>
  <si>
    <t>Teilkostenrechnung</t>
  </si>
  <si>
    <t>Deckungsbeitrag</t>
  </si>
  <si>
    <t>Fixkosten</t>
  </si>
  <si>
    <t>Summe</t>
  </si>
  <si>
    <t>auf die Materialeinzelkosten</t>
  </si>
  <si>
    <t>pro min.</t>
  </si>
  <si>
    <t>Zuschlagsbasis für die fixen Materialgemeinkosten</t>
  </si>
  <si>
    <t>Zuschlagsbasis für die Verwaltungsgemeinkosten</t>
  </si>
  <si>
    <t>Zuschlagsbasis für die Vertriebsgemeinkosten</t>
  </si>
  <si>
    <t>1. Kalkulation</t>
  </si>
  <si>
    <t>2. Gewinnermittlung nach dem Umsatzkostenverfahren</t>
  </si>
  <si>
    <t>3. Gewinnermittlung nach dem Gesamtkostenverfahren</t>
  </si>
  <si>
    <t>4. Kalkulation</t>
  </si>
  <si>
    <t>5. Gewinnermittlung nach dem Umsatzkostenverfahren</t>
  </si>
  <si>
    <t>6. Gewinnermittlung nach dem Gesamtkostenverfahren</t>
  </si>
  <si>
    <t>7. Gewinndifferenz Vollkostenrechnung und Teilkostenrechnung</t>
  </si>
  <si>
    <t>Gewinn Vollkostenrechnung</t>
  </si>
  <si>
    <t>Gewinn Teilkostenrechnung</t>
  </si>
  <si>
    <t>Bestandsänderung Vollkostenrechnung</t>
  </si>
  <si>
    <t>Bestandsänderung Teilkostenrechnung</t>
  </si>
  <si>
    <t>Gewinndifferenz</t>
  </si>
  <si>
    <t>Die Gewinndifferenz ist auf die unterschiedliche Bewertung der Bestandsänderung zurückzuführen.</t>
  </si>
  <si>
    <t>In der Vollkostenrechnung enthält die Bestandsänderung Fixkosten, in der Teilkostenrechnung nicht.</t>
  </si>
  <si>
    <t>Bewertungsdifferenz der Bestandsänderung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</si>
</sst>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140625" style="0" bestFit="1" customWidth="1"/>
    <col min="4" max="4" width="15.00390625" style="0" customWidth="1"/>
  </cols>
  <sheetData>
    <row r="1" spans="1:4" ht="12.75">
      <c r="A1" s="18"/>
      <c r="B1" s="13" t="s">
        <v>0</v>
      </c>
      <c r="C1" s="13" t="s">
        <v>1</v>
      </c>
      <c r="D1" s="5"/>
    </row>
    <row r="2" spans="1:4" ht="12.75">
      <c r="A2" s="6" t="s">
        <v>2</v>
      </c>
      <c r="B2" s="14">
        <v>149</v>
      </c>
      <c r="C2" s="14">
        <v>99</v>
      </c>
      <c r="D2" s="8"/>
    </row>
    <row r="3" spans="1:4" ht="12.75">
      <c r="A3" s="6" t="s">
        <v>4</v>
      </c>
      <c r="B3" s="14">
        <v>60</v>
      </c>
      <c r="C3" s="14">
        <v>32</v>
      </c>
      <c r="D3" s="8"/>
    </row>
    <row r="4" spans="1:4" ht="12.75">
      <c r="A4" s="6" t="s">
        <v>5</v>
      </c>
      <c r="B4" s="14">
        <v>10</v>
      </c>
      <c r="C4" s="14">
        <v>8</v>
      </c>
      <c r="D4" s="8"/>
    </row>
    <row r="5" spans="1:4" ht="12.75">
      <c r="A5" s="6" t="s">
        <v>7</v>
      </c>
      <c r="B5" s="14">
        <v>2</v>
      </c>
      <c r="C5" s="14">
        <v>2</v>
      </c>
      <c r="D5" s="8"/>
    </row>
    <row r="6" spans="1:4" ht="12.75">
      <c r="A6" s="6" t="s">
        <v>9</v>
      </c>
      <c r="B6" s="21">
        <v>24</v>
      </c>
      <c r="C6" s="21">
        <v>17</v>
      </c>
      <c r="D6" s="8"/>
    </row>
    <row r="7" spans="1:4" ht="12.75">
      <c r="A7" s="6" t="s">
        <v>10</v>
      </c>
      <c r="B7" s="21">
        <v>2000</v>
      </c>
      <c r="C7" s="21">
        <v>4000</v>
      </c>
      <c r="D7" s="8"/>
    </row>
    <row r="8" spans="1:4" ht="12.75">
      <c r="A8" s="9" t="s">
        <v>11</v>
      </c>
      <c r="B8" s="22">
        <v>1900</v>
      </c>
      <c r="C8" s="22">
        <v>4000</v>
      </c>
      <c r="D8" s="11"/>
    </row>
    <row r="9" spans="1:4" ht="12.75">
      <c r="A9" s="3" t="s">
        <v>14</v>
      </c>
      <c r="B9" s="4"/>
      <c r="C9" s="4"/>
      <c r="D9" s="15">
        <v>3000</v>
      </c>
    </row>
    <row r="10" spans="1:4" ht="12.75">
      <c r="A10" s="6" t="s">
        <v>15</v>
      </c>
      <c r="B10" s="7"/>
      <c r="C10" s="7"/>
      <c r="D10" s="16">
        <v>70000</v>
      </c>
    </row>
    <row r="11" spans="1:4" ht="12.75">
      <c r="A11" s="6" t="s">
        <v>18</v>
      </c>
      <c r="B11" s="7"/>
      <c r="C11" s="7"/>
      <c r="D11" s="16">
        <v>80000</v>
      </c>
    </row>
    <row r="12" spans="1:4" ht="12.75">
      <c r="A12" s="9" t="s">
        <v>21</v>
      </c>
      <c r="B12" s="10"/>
      <c r="C12" s="10"/>
      <c r="D12" s="17">
        <v>100000</v>
      </c>
    </row>
    <row r="13" spans="1:4" ht="12.75">
      <c r="A13" s="3" t="s">
        <v>12</v>
      </c>
      <c r="B13" s="12">
        <v>0.03</v>
      </c>
      <c r="C13" s="4" t="s">
        <v>38</v>
      </c>
      <c r="D13" s="5"/>
    </row>
    <row r="14" spans="1:4" ht="12.75">
      <c r="A14" s="9" t="s">
        <v>16</v>
      </c>
      <c r="B14" s="20">
        <v>0.4</v>
      </c>
      <c r="C14" s="10" t="s">
        <v>39</v>
      </c>
      <c r="D14" s="11"/>
    </row>
    <row r="15" spans="1:4" ht="12.75">
      <c r="A15" s="3" t="s">
        <v>40</v>
      </c>
      <c r="B15" s="4" t="s">
        <v>3</v>
      </c>
      <c r="C15" s="4"/>
      <c r="D15" s="5"/>
    </row>
    <row r="16" spans="1:4" ht="12.75">
      <c r="A16" s="6" t="s">
        <v>22</v>
      </c>
      <c r="B16" s="7" t="s">
        <v>23</v>
      </c>
      <c r="C16" s="7"/>
      <c r="D16" s="8"/>
    </row>
    <row r="17" spans="1:4" ht="12.75">
      <c r="A17" s="6" t="s">
        <v>41</v>
      </c>
      <c r="B17" s="7" t="s">
        <v>24</v>
      </c>
      <c r="C17" s="7"/>
      <c r="D17" s="8"/>
    </row>
    <row r="18" spans="1:4" ht="12.75">
      <c r="A18" s="9" t="s">
        <v>42</v>
      </c>
      <c r="B18" s="10" t="s">
        <v>24</v>
      </c>
      <c r="C18" s="10"/>
      <c r="D18" s="11"/>
    </row>
    <row r="19" spans="1:4" ht="12.75">
      <c r="A19" s="7"/>
      <c r="B19" s="7"/>
      <c r="C19" s="7"/>
      <c r="D19" s="7"/>
    </row>
    <row r="20" spans="2:4" ht="12.75">
      <c r="B20" s="19" t="s">
        <v>0</v>
      </c>
      <c r="C20" s="19" t="s">
        <v>1</v>
      </c>
      <c r="D20" s="19" t="s">
        <v>37</v>
      </c>
    </row>
    <row r="21" ht="12.75">
      <c r="A21" s="2" t="s">
        <v>25</v>
      </c>
    </row>
    <row r="22" ht="12.75">
      <c r="A22" s="1" t="s">
        <v>43</v>
      </c>
    </row>
    <row r="23" spans="1:3" ht="12.75">
      <c r="A23" t="s">
        <v>3</v>
      </c>
      <c r="B23" s="18">
        <f>B3</f>
        <v>60</v>
      </c>
      <c r="C23" s="18">
        <f>C3</f>
        <v>32</v>
      </c>
    </row>
    <row r="24" spans="1:3" ht="12.75">
      <c r="A24" t="s">
        <v>13</v>
      </c>
      <c r="B24" s="18">
        <f>($D$9+$B$13*($B$3*$B$7+$C$3*$C$7))/($B$3*$B$7+$C$3*$C$7)*B23</f>
        <v>2.5258064516129033</v>
      </c>
      <c r="C24" s="18">
        <f>($D$9+$B$13*($B$3*$B$7+$C$3*$C$7))/($B$3*$B$7+$C$3*$C$7)*C23</f>
        <v>1.3470967741935485</v>
      </c>
    </row>
    <row r="25" spans="1:3" ht="12.75">
      <c r="A25" t="s">
        <v>6</v>
      </c>
      <c r="B25" s="18">
        <f>B4</f>
        <v>10</v>
      </c>
      <c r="C25" s="18">
        <f>C4</f>
        <v>8</v>
      </c>
    </row>
    <row r="26" spans="1:3" ht="12.75">
      <c r="A26" t="s">
        <v>17</v>
      </c>
      <c r="B26" s="18">
        <f>($D$10+$B$14*($B$6*$B$7+$C$6*$C$7))/($B$6*$B$7+$C$6*$C$7)*B6</f>
        <v>24.082758620689653</v>
      </c>
      <c r="C26" s="18">
        <f>($D$10+$B$14*($B$6*$B$7+$C$6*$C$7))/($B$6*$B$7+$C$6*$C$7)*C6</f>
        <v>17.05862068965517</v>
      </c>
    </row>
    <row r="27" spans="1:3" ht="12.75">
      <c r="A27" t="s">
        <v>8</v>
      </c>
      <c r="B27" s="18">
        <f>B5</f>
        <v>2</v>
      </c>
      <c r="C27" s="18">
        <f>C5</f>
        <v>2</v>
      </c>
    </row>
    <row r="28" spans="1:3" ht="12.75">
      <c r="A28" t="s">
        <v>26</v>
      </c>
      <c r="B28" s="18">
        <f>SUM(B23:B27)</f>
        <v>98.60856507230255</v>
      </c>
      <c r="C28" s="18">
        <f>SUM(C23:C27)</f>
        <v>60.40571746384872</v>
      </c>
    </row>
    <row r="29" spans="1:3" ht="12.75">
      <c r="A29" t="s">
        <v>19</v>
      </c>
      <c r="B29" s="18">
        <f>$D$11/($B$28*$B$8+$C$28*$C$8)*B28</f>
        <v>18.38943763455289</v>
      </c>
      <c r="C29" s="18">
        <f>$D$11/($B$28*$B$8+$C$28*$C$8)*C28</f>
        <v>11.265017123587377</v>
      </c>
    </row>
    <row r="30" spans="1:3" ht="12.75">
      <c r="A30" t="s">
        <v>20</v>
      </c>
      <c r="B30" s="18">
        <f>$D$12/($B$28*$B$8+$C$28*$C$8)*B28</f>
        <v>22.98679704319111</v>
      </c>
      <c r="C30" s="18">
        <f>$D$12/($B$28*$B$8+$C$28*$C$8)*C28</f>
        <v>14.08127140448422</v>
      </c>
    </row>
    <row r="31" spans="1:3" ht="12.75">
      <c r="A31" t="s">
        <v>27</v>
      </c>
      <c r="B31" s="18">
        <f>B28+B29+B30</f>
        <v>139.98479975004656</v>
      </c>
      <c r="C31" s="18">
        <f>C28+C29+C30</f>
        <v>85.75200599192033</v>
      </c>
    </row>
    <row r="32" spans="1:3" ht="12.75">
      <c r="A32" t="s">
        <v>30</v>
      </c>
      <c r="B32" s="18">
        <f>B2-B31</f>
        <v>9.015200249953438</v>
      </c>
      <c r="C32" s="18">
        <f>C2-C31</f>
        <v>13.247994008079672</v>
      </c>
    </row>
    <row r="33" ht="12.75">
      <c r="A33" s="1" t="s">
        <v>44</v>
      </c>
    </row>
    <row r="34" spans="1:4" ht="12.75">
      <c r="A34" t="s">
        <v>28</v>
      </c>
      <c r="B34" s="18">
        <f>B2*B8</f>
        <v>283100</v>
      </c>
      <c r="C34" s="18">
        <f>C2*C8</f>
        <v>396000</v>
      </c>
      <c r="D34" s="18">
        <f>SUM(B34:C34)</f>
        <v>679100</v>
      </c>
    </row>
    <row r="35" spans="1:4" ht="12.75">
      <c r="A35" t="s">
        <v>29</v>
      </c>
      <c r="B35" s="18">
        <f>B31*B8</f>
        <v>265971.11952508846</v>
      </c>
      <c r="C35" s="18">
        <f>C31*C8</f>
        <v>343008.02396768134</v>
      </c>
      <c r="D35" s="18">
        <f>SUM(B35:C35)</f>
        <v>608979.1434927698</v>
      </c>
    </row>
    <row r="36" spans="1:4" ht="12.75">
      <c r="A36" t="s">
        <v>30</v>
      </c>
      <c r="B36" s="18">
        <f>B34-B35</f>
        <v>17128.880474911537</v>
      </c>
      <c r="C36" s="18">
        <f>C34-C35</f>
        <v>52991.976032318664</v>
      </c>
      <c r="D36" s="18">
        <f>SUM(B36:C36)</f>
        <v>70120.8565072302</v>
      </c>
    </row>
    <row r="37" ht="12.75">
      <c r="A37" s="1" t="s">
        <v>45</v>
      </c>
    </row>
    <row r="38" spans="1:4" ht="12.75">
      <c r="A38" t="s">
        <v>28</v>
      </c>
      <c r="B38" s="18">
        <f>B2*B8</f>
        <v>283100</v>
      </c>
      <c r="C38" s="18">
        <f>C2*C8</f>
        <v>396000</v>
      </c>
      <c r="D38" s="18">
        <f>SUM(B38:C38)</f>
        <v>679100</v>
      </c>
    </row>
    <row r="39" spans="1:4" ht="12.75">
      <c r="A39" t="s">
        <v>31</v>
      </c>
      <c r="B39" s="18">
        <f>(B7-B8)*B28</f>
        <v>9860.856507230255</v>
      </c>
      <c r="C39" s="18">
        <f>(C7-C8)*C28</f>
        <v>0</v>
      </c>
      <c r="D39" s="18">
        <f>SUM(B39:C39)</f>
        <v>9860.856507230255</v>
      </c>
    </row>
    <row r="40" spans="1:4" ht="12.75">
      <c r="A40" t="s">
        <v>32</v>
      </c>
      <c r="B40" s="18">
        <f>SUM(B38:B39)</f>
        <v>292960.85650723026</v>
      </c>
      <c r="C40" s="18">
        <f>SUM(C38:C39)</f>
        <v>396000</v>
      </c>
      <c r="D40" s="18">
        <f>SUM(B40:C40)</f>
        <v>688960.8565072303</v>
      </c>
    </row>
    <row r="41" spans="1:4" ht="12.75">
      <c r="A41" t="s">
        <v>33</v>
      </c>
      <c r="B41" s="18">
        <f>B28*B7+B29*B8+B30*B8</f>
        <v>275831.9760323187</v>
      </c>
      <c r="C41" s="18">
        <f>C28*C7+C29*C8+C30*C8</f>
        <v>343008.0239676812</v>
      </c>
      <c r="D41" s="18">
        <f>SUM(B41:C41)</f>
        <v>618840</v>
      </c>
    </row>
    <row r="42" spans="1:4" ht="12.75">
      <c r="A42" t="s">
        <v>30</v>
      </c>
      <c r="B42" s="18">
        <f>B40-B41</f>
        <v>17128.880474911537</v>
      </c>
      <c r="C42" s="18">
        <f>C40-C41</f>
        <v>52991.97603231878</v>
      </c>
      <c r="D42" s="18">
        <f>SUM(B42:C42)</f>
        <v>70120.85650723032</v>
      </c>
    </row>
    <row r="44" ht="12.75">
      <c r="A44" s="2" t="s">
        <v>34</v>
      </c>
    </row>
    <row r="45" ht="12.75">
      <c r="A45" s="1" t="s">
        <v>46</v>
      </c>
    </row>
    <row r="46" spans="1:3" ht="12.75">
      <c r="A46" t="s">
        <v>3</v>
      </c>
      <c r="B46" s="18">
        <f>B3</f>
        <v>60</v>
      </c>
      <c r="C46" s="18">
        <f>C3</f>
        <v>32</v>
      </c>
    </row>
    <row r="47" spans="1:3" ht="12.75">
      <c r="A47" t="s">
        <v>13</v>
      </c>
      <c r="B47" s="18">
        <f>$B$13*B46</f>
        <v>1.7999999999999998</v>
      </c>
      <c r="C47" s="18">
        <f>$B$13*C46</f>
        <v>0.96</v>
      </c>
    </row>
    <row r="48" spans="1:3" ht="12.75">
      <c r="A48" t="s">
        <v>6</v>
      </c>
      <c r="B48" s="18">
        <f>B4</f>
        <v>10</v>
      </c>
      <c r="C48" s="18">
        <f>C4</f>
        <v>8</v>
      </c>
    </row>
    <row r="49" spans="1:3" ht="12.75">
      <c r="A49" t="s">
        <v>17</v>
      </c>
      <c r="B49" s="18">
        <f>$B$14*B6</f>
        <v>9.600000000000001</v>
      </c>
      <c r="C49" s="18">
        <f>$B$14*C6</f>
        <v>6.800000000000001</v>
      </c>
    </row>
    <row r="50" spans="1:3" ht="12.75">
      <c r="A50" t="s">
        <v>8</v>
      </c>
      <c r="B50" s="18">
        <f>B5</f>
        <v>2</v>
      </c>
      <c r="C50" s="18">
        <f>C5</f>
        <v>2</v>
      </c>
    </row>
    <row r="51" spans="1:3" ht="12.75">
      <c r="A51" t="s">
        <v>26</v>
      </c>
      <c r="B51" s="18">
        <f>SUM(B46:B50)</f>
        <v>83.4</v>
      </c>
      <c r="C51" s="18">
        <f>SUM(C46:C50)</f>
        <v>49.760000000000005</v>
      </c>
    </row>
    <row r="52" spans="1:3" ht="12.75">
      <c r="A52" t="s">
        <v>27</v>
      </c>
      <c r="B52" s="18">
        <f>B51</f>
        <v>83.4</v>
      </c>
      <c r="C52" s="18">
        <f>C51</f>
        <v>49.760000000000005</v>
      </c>
    </row>
    <row r="53" spans="1:3" ht="12.75">
      <c r="A53" t="s">
        <v>35</v>
      </c>
      <c r="B53" s="18">
        <f>B2-B52</f>
        <v>65.6</v>
      </c>
      <c r="C53" s="18">
        <f>C2-C52</f>
        <v>49.239999999999995</v>
      </c>
    </row>
    <row r="54" ht="12.75">
      <c r="A54" s="1" t="s">
        <v>47</v>
      </c>
    </row>
    <row r="55" spans="1:4" ht="12.75">
      <c r="A55" t="s">
        <v>35</v>
      </c>
      <c r="B55" s="18">
        <f>B53*B8</f>
        <v>124639.99999999999</v>
      </c>
      <c r="C55" s="18">
        <f>C53*C8</f>
        <v>196959.99999999997</v>
      </c>
      <c r="D55" s="18">
        <f>SUM(B55:C55)</f>
        <v>321599.99999999994</v>
      </c>
    </row>
    <row r="56" spans="1:4" ht="12.75">
      <c r="A56" t="s">
        <v>36</v>
      </c>
      <c r="B56" s="18"/>
      <c r="C56" s="18"/>
      <c r="D56" s="18">
        <f>SUM(D9:D12)</f>
        <v>253000</v>
      </c>
    </row>
    <row r="57" spans="1:4" ht="12.75">
      <c r="A57" t="s">
        <v>30</v>
      </c>
      <c r="B57" s="18"/>
      <c r="C57" s="18"/>
      <c r="D57" s="18">
        <f>D55-D56</f>
        <v>68599.99999999994</v>
      </c>
    </row>
    <row r="58" spans="1:4" ht="12.75">
      <c r="A58" s="1" t="s">
        <v>48</v>
      </c>
      <c r="B58" s="18"/>
      <c r="C58" s="18"/>
      <c r="D58" s="18"/>
    </row>
    <row r="59" spans="1:4" ht="12.75">
      <c r="A59" t="s">
        <v>28</v>
      </c>
      <c r="B59" s="18">
        <f>B2*B8</f>
        <v>283100</v>
      </c>
      <c r="C59" s="18">
        <f>C2*C8</f>
        <v>396000</v>
      </c>
      <c r="D59" s="18">
        <f>SUM(B59:C59)</f>
        <v>679100</v>
      </c>
    </row>
    <row r="60" spans="1:4" ht="12.75">
      <c r="A60" t="s">
        <v>31</v>
      </c>
      <c r="B60" s="18">
        <f>(B7-B8)*B51</f>
        <v>8340</v>
      </c>
      <c r="C60" s="18">
        <f>(C7-C8)*C51</f>
        <v>0</v>
      </c>
      <c r="D60" s="18">
        <f>SUM(B60:C60)</f>
        <v>8340</v>
      </c>
    </row>
    <row r="61" spans="1:4" ht="12.75">
      <c r="A61" t="s">
        <v>32</v>
      </c>
      <c r="B61" s="18">
        <f>B59+B60</f>
        <v>291440</v>
      </c>
      <c r="C61" s="18">
        <f>C59+C60</f>
        <v>396000</v>
      </c>
      <c r="D61" s="18">
        <f>SUM(B61:C61)</f>
        <v>687440</v>
      </c>
    </row>
    <row r="62" spans="1:4" ht="12.75">
      <c r="A62" t="s">
        <v>33</v>
      </c>
      <c r="B62" s="18">
        <f>B51*B7</f>
        <v>166800</v>
      </c>
      <c r="C62" s="18">
        <f>C51*C7</f>
        <v>199040.00000000003</v>
      </c>
      <c r="D62" s="18">
        <f>SUM(B62:C62)</f>
        <v>365840</v>
      </c>
    </row>
    <row r="63" spans="1:4" ht="12.75">
      <c r="A63" t="s">
        <v>36</v>
      </c>
      <c r="B63" s="18"/>
      <c r="C63" s="18"/>
      <c r="D63" s="18">
        <f>SUM(D9:D12)</f>
        <v>253000</v>
      </c>
    </row>
    <row r="64" spans="1:4" ht="12.75">
      <c r="A64" t="s">
        <v>30</v>
      </c>
      <c r="B64" s="18"/>
      <c r="C64" s="18"/>
      <c r="D64" s="18">
        <f>D61-D62-D63</f>
        <v>68600</v>
      </c>
    </row>
    <row r="66" ht="12.75">
      <c r="A66" s="1" t="s">
        <v>49</v>
      </c>
    </row>
    <row r="67" spans="1:4" ht="12.75">
      <c r="A67" t="s">
        <v>50</v>
      </c>
      <c r="B67" s="18">
        <f>B42</f>
        <v>17128.880474911537</v>
      </c>
      <c r="C67" s="18">
        <f>C42</f>
        <v>52991.97603231878</v>
      </c>
      <c r="D67" s="18">
        <f>D42</f>
        <v>70120.85650723032</v>
      </c>
    </row>
    <row r="68" spans="1:4" ht="12.75">
      <c r="A68" t="s">
        <v>51</v>
      </c>
      <c r="D68" s="18">
        <f>D64</f>
        <v>68600</v>
      </c>
    </row>
    <row r="69" spans="1:4" ht="12.75">
      <c r="A69" t="s">
        <v>54</v>
      </c>
      <c r="D69" s="18">
        <f>D67-D68</f>
        <v>1520.8565072303172</v>
      </c>
    </row>
    <row r="70" spans="1:4" ht="12.75">
      <c r="A70" t="s">
        <v>52</v>
      </c>
      <c r="B70" s="18">
        <f>B39</f>
        <v>9860.856507230255</v>
      </c>
      <c r="C70" s="18">
        <f>C39</f>
        <v>0</v>
      </c>
      <c r="D70" s="18">
        <f>D39</f>
        <v>9860.856507230255</v>
      </c>
    </row>
    <row r="71" spans="1:4" ht="12.75">
      <c r="A71" t="s">
        <v>53</v>
      </c>
      <c r="B71" s="18">
        <f>B60</f>
        <v>8340</v>
      </c>
      <c r="C71" s="18">
        <f>C60</f>
        <v>0</v>
      </c>
      <c r="D71" s="18">
        <f>D60</f>
        <v>8340</v>
      </c>
    </row>
    <row r="72" spans="1:4" ht="12.75">
      <c r="A72" t="s">
        <v>57</v>
      </c>
      <c r="B72" s="18">
        <f>B70-B71</f>
        <v>1520.8565072302554</v>
      </c>
      <c r="C72" s="18">
        <f>C70-C71</f>
        <v>0</v>
      </c>
      <c r="D72" s="18">
        <f>D70-D71</f>
        <v>1520.8565072302554</v>
      </c>
    </row>
    <row r="73" ht="12.75">
      <c r="A73" t="s">
        <v>55</v>
      </c>
    </row>
    <row r="74" ht="12.75">
      <c r="A74" t="s">
        <v>56</v>
      </c>
    </row>
  </sheetData>
  <printOptions gridLines="1"/>
  <pageMargins left="0.7874015748031497" right="0.7874015748031497" top="0.984251968503937" bottom="0.8661417322834646" header="0.5118110236220472" footer="0.5118110236220472"/>
  <pageSetup horizontalDpi="300" verticalDpi="300" orientation="portrait" paperSize="9" r:id="rId1"/>
  <headerFooter alignWithMargins="0">
    <oddHeader>&amp;C&amp;"Arial,Fett"&amp;12Aufgabe zu 5.3.2 und 6.2
- Lösung -</oddHeader>
    <oddFooter>&amp;C- &amp;P -&amp;R&amp;6&amp;F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2011-01-10T15:56:34Z</cp:lastPrinted>
  <dcterms:created xsi:type="dcterms:W3CDTF">1998-06-11T08:37:06Z</dcterms:created>
  <dcterms:modified xsi:type="dcterms:W3CDTF">2011-01-10T16:00:00Z</dcterms:modified>
  <cp:category/>
  <cp:version/>
  <cp:contentType/>
  <cp:contentStatus/>
</cp:coreProperties>
</file>