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<sst xmlns="http://schemas.openxmlformats.org/spreadsheetml/2006/main" count="82" uniqueCount="19">
  <si>
    <t>m</t>
  </si>
  <si>
    <t>Data</t>
  </si>
  <si>
    <t>Results: Final Values</t>
  </si>
  <si>
    <t>Results: Initial Values</t>
  </si>
  <si>
    <t>Results: Durations</t>
  </si>
  <si>
    <t>Results: Equivalent Growth Rates</t>
  </si>
  <si>
    <t>Initial value</t>
  </si>
  <si>
    <t>Final value</t>
  </si>
  <si>
    <t>Duration</t>
  </si>
  <si>
    <t>Number of compoundings per year</t>
  </si>
  <si>
    <t>CAGR, if growth is compounded at the end of each year.</t>
  </si>
  <si>
    <r>
      <t xml:space="preserve">CAGR, if growth is compounded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times a year.</t>
    </r>
  </si>
  <si>
    <t>CAGR, if growth is continuous.</t>
  </si>
  <si>
    <t>if growth is compounded at the end of each year.</t>
  </si>
  <si>
    <t>CAGR</t>
  </si>
  <si>
    <r>
      <t xml:space="preserve">if growth is compounded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times a year.</t>
    </r>
  </si>
  <si>
    <t>if growth is continuous.</t>
  </si>
  <si>
    <t>=</t>
  </si>
  <si>
    <t>Results: Compound Annual Growth Rates [CAGR]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</si>
</sst>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17" applyNumberFormat="1" applyAlignment="1" quotePrefix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13.421875" style="0" customWidth="1"/>
    <col min="3" max="3" width="42.00390625" style="0" bestFit="1" customWidth="1"/>
    <col min="4" max="4" width="12.00390625" style="0" bestFit="1" customWidth="1"/>
    <col min="5" max="5" width="2.140625" style="0" bestFit="1" customWidth="1"/>
    <col min="6" max="6" width="7.28125" style="0" bestFit="1" customWidth="1"/>
  </cols>
  <sheetData>
    <row r="1" ht="12.75">
      <c r="A1" s="2" t="s">
        <v>1</v>
      </c>
    </row>
    <row r="2" spans="1:2" ht="12.75">
      <c r="A2" t="s">
        <v>6</v>
      </c>
      <c r="B2" s="1">
        <v>100</v>
      </c>
    </row>
    <row r="3" spans="1:2" ht="12.75">
      <c r="A3" t="s">
        <v>7</v>
      </c>
      <c r="B3" s="1">
        <v>144</v>
      </c>
    </row>
    <row r="4" spans="1:3" ht="12.75">
      <c r="A4" t="s">
        <v>8</v>
      </c>
      <c r="B4">
        <v>2</v>
      </c>
      <c r="C4" t="str">
        <f>IF(B4=1,"year","years")</f>
        <v>years</v>
      </c>
    </row>
    <row r="5" spans="1:3" ht="12.75">
      <c r="A5" t="s">
        <v>0</v>
      </c>
      <c r="B5">
        <v>12</v>
      </c>
      <c r="C5" t="s">
        <v>9</v>
      </c>
    </row>
    <row r="6" spans="1:2" ht="12.75">
      <c r="A6" s="2" t="s">
        <v>18</v>
      </c>
      <c r="B6" s="3"/>
    </row>
    <row r="7" spans="1:6" ht="12.75">
      <c r="A7" t="s">
        <v>10</v>
      </c>
      <c r="D7">
        <f>(B3/B2)^(1/B4)-1</f>
        <v>0.19999999999999996</v>
      </c>
      <c r="E7" s="5" t="s">
        <v>17</v>
      </c>
      <c r="F7" s="4">
        <f>D7</f>
        <v>0.19999999999999996</v>
      </c>
    </row>
    <row r="8" spans="1:6" ht="12.75">
      <c r="A8" t="s">
        <v>11</v>
      </c>
      <c r="D8">
        <f>B5*(B3/B2)^(1/B4/B5)-B5</f>
        <v>0.1837136459967752</v>
      </c>
      <c r="E8" s="5" t="s">
        <v>17</v>
      </c>
      <c r="F8" s="4">
        <f>D8</f>
        <v>0.1837136459967752</v>
      </c>
    </row>
    <row r="9" spans="1:6" ht="12.75">
      <c r="A9" t="s">
        <v>12</v>
      </c>
      <c r="D9">
        <f>(1/B4)*LN(B3/B2)</f>
        <v>0.18232155679395462</v>
      </c>
      <c r="E9" s="5" t="s">
        <v>17</v>
      </c>
      <c r="F9" s="4">
        <f>D9</f>
        <v>0.18232155679395462</v>
      </c>
    </row>
    <row r="10" ht="12.75">
      <c r="A10" s="2" t="s">
        <v>1</v>
      </c>
    </row>
    <row r="11" spans="1:2" ht="12.75">
      <c r="A11" t="s">
        <v>6</v>
      </c>
      <c r="B11" s="1">
        <v>100</v>
      </c>
    </row>
    <row r="12" spans="1:3" ht="12.75">
      <c r="A12" t="s">
        <v>8</v>
      </c>
      <c r="B12">
        <v>2</v>
      </c>
      <c r="C12" t="str">
        <f>IF(B12=1,"year","years")</f>
        <v>years</v>
      </c>
    </row>
    <row r="13" spans="1:3" ht="12.75">
      <c r="A13" t="s">
        <v>0</v>
      </c>
      <c r="B13">
        <v>12</v>
      </c>
      <c r="C13" t="s">
        <v>9</v>
      </c>
    </row>
    <row r="14" spans="1:2" ht="12.75">
      <c r="A14" t="s">
        <v>14</v>
      </c>
      <c r="B14">
        <v>0.2</v>
      </c>
    </row>
    <row r="15" ht="12.75">
      <c r="A15" s="2" t="s">
        <v>2</v>
      </c>
    </row>
    <row r="16" spans="1:3" ht="12.75">
      <c r="A16" t="s">
        <v>7</v>
      </c>
      <c r="B16" s="1">
        <f>B11*(1+B14)^B12</f>
        <v>144</v>
      </c>
      <c r="C16" t="s">
        <v>13</v>
      </c>
    </row>
    <row r="17" spans="1:3" ht="12.75">
      <c r="A17" t="s">
        <v>7</v>
      </c>
      <c r="B17" s="1">
        <f>B11*(1+B14/B13)^(B13*B12)</f>
        <v>148.69146179463584</v>
      </c>
      <c r="C17" t="s">
        <v>15</v>
      </c>
    </row>
    <row r="18" spans="1:3" ht="12.75">
      <c r="A18" t="s">
        <v>7</v>
      </c>
      <c r="B18" s="1">
        <f>B11*EXP(B14*B12)</f>
        <v>149.18246976412703</v>
      </c>
      <c r="C18" t="s">
        <v>16</v>
      </c>
    </row>
    <row r="19" ht="12.75">
      <c r="A19" s="2" t="s">
        <v>1</v>
      </c>
    </row>
    <row r="20" spans="1:2" ht="12.75">
      <c r="A20" t="s">
        <v>7</v>
      </c>
      <c r="B20" s="1">
        <v>144</v>
      </c>
    </row>
    <row r="21" spans="1:3" ht="12.75">
      <c r="A21" t="s">
        <v>8</v>
      </c>
      <c r="B21">
        <v>2</v>
      </c>
      <c r="C21" t="str">
        <f>IF(B21=1,"year","years")</f>
        <v>years</v>
      </c>
    </row>
    <row r="22" spans="1:3" ht="12.75">
      <c r="A22" t="s">
        <v>0</v>
      </c>
      <c r="B22">
        <v>12</v>
      </c>
      <c r="C22" t="s">
        <v>9</v>
      </c>
    </row>
    <row r="23" spans="1:2" ht="12.75">
      <c r="A23" t="s">
        <v>14</v>
      </c>
      <c r="B23">
        <v>0.2</v>
      </c>
    </row>
    <row r="24" ht="12.75">
      <c r="A24" s="2" t="s">
        <v>3</v>
      </c>
    </row>
    <row r="25" spans="1:3" ht="12.75">
      <c r="A25" t="s">
        <v>6</v>
      </c>
      <c r="B25" s="1">
        <f>B20/(1+B23)^B21</f>
        <v>100</v>
      </c>
      <c r="C25" t="s">
        <v>13</v>
      </c>
    </row>
    <row r="26" spans="1:3" ht="12.75">
      <c r="A26" t="s">
        <v>6</v>
      </c>
      <c r="B26" s="1">
        <f>B20/(1+B23/B22)^(B21*B22)</f>
        <v>96.84483443903765</v>
      </c>
      <c r="C26" t="s">
        <v>15</v>
      </c>
    </row>
    <row r="27" spans="1:3" ht="12.75">
      <c r="A27" t="s">
        <v>6</v>
      </c>
      <c r="B27" s="1">
        <f>B20/EXP(B21*B23)</f>
        <v>96.52608662913205</v>
      </c>
      <c r="C27" t="s">
        <v>16</v>
      </c>
    </row>
    <row r="28" ht="12.75">
      <c r="A28" s="2" t="s">
        <v>1</v>
      </c>
    </row>
    <row r="29" spans="1:2" ht="12.75">
      <c r="A29" t="s">
        <v>6</v>
      </c>
      <c r="B29" s="1">
        <v>100</v>
      </c>
    </row>
    <row r="30" spans="1:2" ht="12.75">
      <c r="A30" t="s">
        <v>7</v>
      </c>
      <c r="B30" s="1">
        <v>144</v>
      </c>
    </row>
    <row r="31" spans="1:3" ht="12.75">
      <c r="A31" t="s">
        <v>0</v>
      </c>
      <c r="B31">
        <v>12</v>
      </c>
      <c r="C31" t="s">
        <v>9</v>
      </c>
    </row>
    <row r="32" spans="1:2" ht="12.75">
      <c r="A32" t="s">
        <v>14</v>
      </c>
      <c r="B32">
        <v>0.2</v>
      </c>
    </row>
    <row r="33" ht="12.75">
      <c r="A33" s="2" t="s">
        <v>4</v>
      </c>
    </row>
    <row r="34" spans="1:3" ht="12.75">
      <c r="A34" t="s">
        <v>8</v>
      </c>
      <c r="B34">
        <f>LN(B30/B29)/LN(1+B32)</f>
        <v>2.0000000000000004</v>
      </c>
      <c r="C34" t="s">
        <v>13</v>
      </c>
    </row>
    <row r="35" spans="1:3" ht="12.75">
      <c r="A35" t="s">
        <v>8</v>
      </c>
      <c r="B35">
        <f>LN(B30/B29)/B31/LN(1+B32/B31)</f>
        <v>1.8383671749731945</v>
      </c>
      <c r="C35" t="s">
        <v>15</v>
      </c>
    </row>
    <row r="36" spans="1:3" ht="12.75">
      <c r="A36" t="s">
        <v>8</v>
      </c>
      <c r="B36">
        <f>LN(B30/B29)/B32</f>
        <v>1.823215567939546</v>
      </c>
      <c r="C36" t="s">
        <v>16</v>
      </c>
    </row>
    <row r="37" ht="12.75">
      <c r="A37" s="2" t="s">
        <v>1</v>
      </c>
    </row>
    <row r="38" spans="1:3" ht="12.75">
      <c r="A38" t="s">
        <v>14</v>
      </c>
      <c r="B38">
        <v>0.2</v>
      </c>
      <c r="C38" t="s">
        <v>13</v>
      </c>
    </row>
    <row r="39" spans="1:3" ht="12.75">
      <c r="A39" t="s">
        <v>0</v>
      </c>
      <c r="B39">
        <v>12</v>
      </c>
      <c r="C39" t="s">
        <v>9</v>
      </c>
    </row>
    <row r="40" ht="12.75">
      <c r="A40" s="2" t="s">
        <v>5</v>
      </c>
    </row>
    <row r="41" spans="1:3" ht="12.75">
      <c r="A41" t="s">
        <v>14</v>
      </c>
      <c r="B41">
        <f>B39*(1+B38)^(1/B39)-B39</f>
        <v>0.1837136459967752</v>
      </c>
      <c r="C41" t="s">
        <v>15</v>
      </c>
    </row>
    <row r="42" spans="1:3" ht="12.75">
      <c r="A42" t="s">
        <v>14</v>
      </c>
      <c r="B42">
        <f>LN(1+B38)</f>
        <v>0.1823215567939546</v>
      </c>
      <c r="C42" t="s">
        <v>16</v>
      </c>
    </row>
    <row r="43" ht="12.75">
      <c r="A43" s="2" t="s">
        <v>1</v>
      </c>
    </row>
    <row r="44" spans="1:3" ht="12.75">
      <c r="A44" t="s">
        <v>14</v>
      </c>
      <c r="B44">
        <v>0.183713646</v>
      </c>
      <c r="C44" t="s">
        <v>15</v>
      </c>
    </row>
    <row r="45" spans="1:3" ht="12.75">
      <c r="A45" t="s">
        <v>0</v>
      </c>
      <c r="B45">
        <v>12</v>
      </c>
      <c r="C45" t="s">
        <v>9</v>
      </c>
    </row>
    <row r="46" ht="12.75">
      <c r="A46" s="2" t="s">
        <v>5</v>
      </c>
    </row>
    <row r="47" spans="1:3" ht="12.75">
      <c r="A47" t="s">
        <v>14</v>
      </c>
      <c r="B47">
        <f>(1+B44/B45)^(B45)-1</f>
        <v>0.20000000000381313</v>
      </c>
      <c r="C47" t="s">
        <v>13</v>
      </c>
    </row>
    <row r="48" spans="1:3" ht="12.75">
      <c r="A48" t="s">
        <v>14</v>
      </c>
      <c r="B48">
        <f>LN((1+B44/B45)^(B45))</f>
        <v>0.18232155679713224</v>
      </c>
      <c r="C48" t="s">
        <v>16</v>
      </c>
    </row>
    <row r="49" ht="12.75">
      <c r="A49" s="2" t="s">
        <v>1</v>
      </c>
    </row>
    <row r="50" spans="1:3" ht="12.75">
      <c r="A50" t="s">
        <v>14</v>
      </c>
      <c r="B50">
        <v>0.182321557</v>
      </c>
      <c r="C50" t="s">
        <v>16</v>
      </c>
    </row>
    <row r="51" spans="1:3" ht="12.75">
      <c r="A51" t="s">
        <v>0</v>
      </c>
      <c r="B51">
        <v>12</v>
      </c>
      <c r="C51" t="s">
        <v>9</v>
      </c>
    </row>
    <row r="52" ht="12.75">
      <c r="A52" s="2" t="s">
        <v>5</v>
      </c>
    </row>
    <row r="53" spans="1:3" ht="12.75">
      <c r="A53" t="s">
        <v>14</v>
      </c>
      <c r="B53">
        <f>EXP(B50)-1</f>
        <v>0.2000000002472544</v>
      </c>
      <c r="C53" t="s">
        <v>13</v>
      </c>
    </row>
    <row r="54" spans="1:3" ht="12.75">
      <c r="A54" t="s">
        <v>14</v>
      </c>
      <c r="B54">
        <f>B51*EXP(B50/B51)-B51</f>
        <v>0.18371364620597497</v>
      </c>
      <c r="C54" t="s">
        <v>15</v>
      </c>
    </row>
  </sheetData>
  <printOptions gridLines="1"/>
  <pageMargins left="0.75" right="0.75" top="1" bottom="1" header="0.4921259845" footer="0.4921259845"/>
  <pageSetup horizontalDpi="1200" verticalDpi="1200" orientation="portrait" paperSize="9" r:id="rId1"/>
  <headerFooter alignWithMargins="0">
    <oddHeader>&amp;C&amp;"Arial,Fett"&amp;12Compound Annual Growth Rates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Annual Growth Rates</dc:title>
  <dc:subject/>
  <dc:creator>Prof. Dr. Klaus Gach</dc:creator>
  <cp:keywords/>
  <dc:description/>
  <cp:lastModifiedBy>Prof. Dr. Klaus Gach</cp:lastModifiedBy>
  <cp:lastPrinted>2012-11-19T15:01:55Z</cp:lastPrinted>
  <dcterms:created xsi:type="dcterms:W3CDTF">2007-08-20T15:31:04Z</dcterms:created>
  <dcterms:modified xsi:type="dcterms:W3CDTF">2012-11-19T15:03:28Z</dcterms:modified>
  <cp:category/>
  <cp:version/>
  <cp:contentType/>
  <cp:contentStatus/>
</cp:coreProperties>
</file>