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795" windowHeight="12240"/>
  </bookViews>
  <sheets>
    <sheet name="Tabelle1" sheetId="1" r:id="rId1"/>
    <sheet name="Daten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G107" i="1"/>
  <c r="G108"/>
  <c r="G109"/>
  <c r="G110"/>
  <c r="G106"/>
  <c r="A108"/>
  <c r="D108"/>
  <c r="A109" s="1"/>
  <c r="D109" s="1"/>
  <c r="A110" s="1"/>
  <c r="D110" s="1"/>
  <c r="D107"/>
  <c r="A107"/>
  <c r="D106"/>
  <c r="A106"/>
  <c r="A93"/>
  <c r="D93" s="1"/>
  <c r="A94" s="1"/>
  <c r="B22"/>
  <c r="E98" s="1"/>
  <c r="B21"/>
  <c r="B20"/>
  <c r="D20" s="1"/>
  <c r="B19"/>
  <c r="B18"/>
  <c r="E109" s="1"/>
  <c r="H109" s="1"/>
  <c r="B17"/>
  <c r="D17" s="1"/>
  <c r="B16"/>
  <c r="D16" s="1"/>
  <c r="B15"/>
  <c r="B14"/>
  <c r="D14" s="1"/>
  <c r="B13"/>
  <c r="D13" s="1"/>
  <c r="B12"/>
  <c r="B11"/>
  <c r="B10"/>
  <c r="B9"/>
  <c r="B8"/>
  <c r="E107" s="1"/>
  <c r="H107" s="1"/>
  <c r="B7"/>
  <c r="B6"/>
  <c r="B5"/>
  <c r="E79" s="1"/>
  <c r="A52" i="2"/>
  <c r="A79" i="1"/>
  <c r="E70"/>
  <c r="D61"/>
  <c r="A62" s="1"/>
  <c r="D62" s="1"/>
  <c r="A63" s="1"/>
  <c r="D63" s="1"/>
  <c r="A64" s="1"/>
  <c r="D64" s="1"/>
  <c r="A65" s="1"/>
  <c r="D65" s="1"/>
  <c r="A66" s="1"/>
  <c r="D66" s="1"/>
  <c r="A67" s="1"/>
  <c r="D67" s="1"/>
  <c r="A68" s="1"/>
  <c r="D68" s="1"/>
  <c r="A69" s="1"/>
  <c r="D69" s="1"/>
  <c r="A70" s="1"/>
  <c r="D70" s="1"/>
  <c r="A71" s="1"/>
  <c r="D71" s="1"/>
  <c r="A61"/>
  <c r="D8"/>
  <c r="E106" l="1"/>
  <c r="E108"/>
  <c r="E110"/>
  <c r="H110" s="1"/>
  <c r="H108"/>
  <c r="E80"/>
  <c r="E64"/>
  <c r="E82"/>
  <c r="E84"/>
  <c r="D94"/>
  <c r="A95" s="1"/>
  <c r="G93"/>
  <c r="E66"/>
  <c r="D12"/>
  <c r="E62"/>
  <c r="D22"/>
  <c r="D18"/>
  <c r="D10"/>
  <c r="D6"/>
  <c r="E68"/>
  <c r="E71"/>
  <c r="E63"/>
  <c r="E81"/>
  <c r="E65"/>
  <c r="E83"/>
  <c r="E69"/>
  <c r="E85"/>
  <c r="E94"/>
  <c r="E96"/>
  <c r="D95"/>
  <c r="A96" s="1"/>
  <c r="E93"/>
  <c r="H93" s="1"/>
  <c r="E95"/>
  <c r="E97"/>
  <c r="D5"/>
  <c r="D19"/>
  <c r="D15"/>
  <c r="D11"/>
  <c r="D9"/>
  <c r="D7"/>
  <c r="E61"/>
  <c r="E67"/>
  <c r="B23"/>
  <c r="D21"/>
  <c r="E86"/>
  <c r="D79"/>
  <c r="A80" s="1"/>
  <c r="G61"/>
  <c r="G71"/>
  <c r="G69"/>
  <c r="H69" s="1"/>
  <c r="G67"/>
  <c r="G65"/>
  <c r="H65" s="1"/>
  <c r="G63"/>
  <c r="H63" s="1"/>
  <c r="G70"/>
  <c r="H70" s="1"/>
  <c r="G68"/>
  <c r="H68" s="1"/>
  <c r="G66"/>
  <c r="H66" s="1"/>
  <c r="G64"/>
  <c r="H64" s="1"/>
  <c r="G62"/>
  <c r="H62" s="1"/>
  <c r="H106" l="1"/>
  <c r="H111" s="1"/>
  <c r="E111"/>
  <c r="G94"/>
  <c r="H94" s="1"/>
  <c r="H71"/>
  <c r="H67"/>
  <c r="D23"/>
  <c r="D96"/>
  <c r="A97" s="1"/>
  <c r="G95"/>
  <c r="H95" s="1"/>
  <c r="E72"/>
  <c r="E99"/>
  <c r="H61"/>
  <c r="D80"/>
  <c r="A81" s="1"/>
  <c r="G79"/>
  <c r="H79" s="1"/>
  <c r="H72" l="1"/>
  <c r="D97"/>
  <c r="A98" s="1"/>
  <c r="G96"/>
  <c r="H96" s="1"/>
  <c r="G80"/>
  <c r="H80" s="1"/>
  <c r="D81"/>
  <c r="A82" s="1"/>
  <c r="D98" l="1"/>
  <c r="G98" s="1"/>
  <c r="H98" s="1"/>
  <c r="G97"/>
  <c r="H97" s="1"/>
  <c r="G81"/>
  <c r="H81" s="1"/>
  <c r="D82"/>
  <c r="A83" s="1"/>
  <c r="H99" l="1"/>
  <c r="D83"/>
  <c r="A84" s="1"/>
  <c r="G82"/>
  <c r="H82" s="1"/>
  <c r="G83" l="1"/>
  <c r="H83" s="1"/>
  <c r="D84"/>
  <c r="A85" s="1"/>
  <c r="G84" l="1"/>
  <c r="H84" s="1"/>
  <c r="D85"/>
  <c r="G85" s="1"/>
  <c r="H85" s="1"/>
  <c r="H86" s="1"/>
</calcChain>
</file>

<file path=xl/sharedStrings.xml><?xml version="1.0" encoding="utf-8"?>
<sst xmlns="http://schemas.openxmlformats.org/spreadsheetml/2006/main" count="63" uniqueCount="11">
  <si>
    <t>Summe</t>
  </si>
  <si>
    <t>Merkmal
(x)</t>
  </si>
  <si>
    <t>von</t>
  </si>
  <si>
    <t>bis unter</t>
  </si>
  <si>
    <t>Klassenmitte
(k)</t>
  </si>
  <si>
    <t>Klassierte Häufigkeitsverteilung mit einer Klassenbreite von:</t>
  </si>
  <si>
    <t>Unklassierte Häufigkeitsverteilung:</t>
  </si>
  <si>
    <t>Merkmal (x)</t>
  </si>
  <si>
    <t>Häufigkeit
(h)</t>
  </si>
  <si>
    <t>h·x</t>
  </si>
  <si>
    <t>h·k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</si>
</sst>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\ \ \ \ \ \ "/>
  </numFmts>
  <fonts count="4">
    <font>
      <sz val="10"/>
      <name val="Arial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164" fontId="0" fillId="0" borderId="0" xfId="0" applyNumberFormat="1"/>
    <xf numFmtId="0" fontId="0" fillId="0" borderId="0" xfId="0" applyAlignment="1">
      <alignment horizontal="right"/>
    </xf>
    <xf numFmtId="43" fontId="0" fillId="0" borderId="0" xfId="0" applyNumberFormat="1"/>
    <xf numFmtId="0" fontId="0" fillId="0" borderId="0" xfId="0" applyAlignment="1">
      <alignment horizontal="center" vertical="top" wrapText="1"/>
    </xf>
    <xf numFmtId="2" fontId="0" fillId="0" borderId="0" xfId="0" applyNumberFormat="1" applyAlignment="1">
      <alignment horizontal="center"/>
    </xf>
    <xf numFmtId="0" fontId="1" fillId="0" borderId="0" xfId="0" applyFont="1"/>
    <xf numFmtId="43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left" inden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</cellXfs>
  <cellStyles count="2">
    <cellStyle name="Dezimal" xfId="1" builtinId="3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Häufigkeitsverteilung (Stabdiagramm)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Tabelle1!$A$5:$A$22</c:f>
              <c:numCache>
                <c:formatCode>_-* #,##0.00\ _€_-;\-* #,##0.00\ _€_-;_-* "-"??\ _€_-;_-@_-</c:formatCode>
                <c:ptCount val="18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30</c:v>
                </c:pt>
              </c:numCache>
            </c:numRef>
          </c:cat>
          <c:val>
            <c:numRef>
              <c:f>Tabelle1!$B$5:$B$22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5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</c:ser>
        <c:axId val="75188096"/>
        <c:axId val="75211136"/>
      </c:barChart>
      <c:catAx>
        <c:axId val="75188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Merkmal (x)</a:t>
                </a:r>
              </a:p>
            </c:rich>
          </c:tx>
          <c:layout/>
        </c:title>
        <c:numFmt formatCode="_-* #,##0\ _€_-;\-* #,##0\ _€_-;_-* &quot;-&quot;\ _€_-;_-@_-" sourceLinked="0"/>
        <c:majorTickMark val="none"/>
        <c:tickLblPos val="low"/>
        <c:crossAx val="75211136"/>
        <c:crosses val="autoZero"/>
        <c:auto val="1"/>
        <c:lblAlgn val="ctr"/>
        <c:lblOffset val="100"/>
      </c:catAx>
      <c:valAx>
        <c:axId val="75211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Häufigkeit (h)</a:t>
                </a:r>
              </a:p>
            </c:rich>
          </c:tx>
          <c:layout/>
        </c:title>
        <c:numFmt formatCode="General" sourceLinked="1"/>
        <c:tickLblPos val="nextTo"/>
        <c:crossAx val="75188096"/>
        <c:crosses val="autoZero"/>
        <c:crossBetween val="between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25</xdr:row>
      <xdr:rowOff>19047</xdr:rowOff>
    </xdr:from>
    <xdr:to>
      <xdr:col>9</xdr:col>
      <xdr:colOff>714376</xdr:colOff>
      <xdr:row>54</xdr:row>
      <xdr:rowOff>95249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tabSelected="1" zoomScaleNormal="100" workbookViewId="0"/>
  </sheetViews>
  <sheetFormatPr baseColWidth="10" defaultRowHeight="12.75"/>
  <cols>
    <col min="1" max="1" width="12.28515625" bestFit="1" customWidth="1"/>
    <col min="2" max="2" width="5.7109375" customWidth="1"/>
    <col min="3" max="3" width="4" customWidth="1"/>
    <col min="4" max="4" width="10.85546875" bestFit="1" customWidth="1"/>
    <col min="5" max="5" width="7.140625" customWidth="1"/>
    <col min="6" max="6" width="5.5703125" customWidth="1"/>
    <col min="7" max="7" width="12" customWidth="1"/>
    <col min="11" max="11" width="11.85546875" bestFit="1" customWidth="1"/>
  </cols>
  <sheetData>
    <row r="1" spans="1:4">
      <c r="A1" s="11" t="s">
        <v>6</v>
      </c>
      <c r="B1" s="11"/>
      <c r="C1" s="11"/>
      <c r="D1" s="11"/>
    </row>
    <row r="3" spans="1:4">
      <c r="A3" s="17" t="s">
        <v>1</v>
      </c>
      <c r="B3" s="17" t="s">
        <v>8</v>
      </c>
      <c r="C3" s="17"/>
    </row>
    <row r="4" spans="1:4">
      <c r="A4" s="19"/>
      <c r="B4" s="17"/>
      <c r="C4" s="17"/>
      <c r="D4" s="9" t="s">
        <v>9</v>
      </c>
    </row>
    <row r="5" spans="1:4">
      <c r="A5" s="1">
        <v>10</v>
      </c>
      <c r="B5">
        <f>COUNTIF(Daten!$A$2:$A$51,10)</f>
        <v>1</v>
      </c>
      <c r="D5" s="1">
        <f t="shared" ref="D5:D22" si="0">A5*B5</f>
        <v>10</v>
      </c>
    </row>
    <row r="6" spans="1:4">
      <c r="A6" s="1">
        <v>13</v>
      </c>
      <c r="B6">
        <f>COUNTIF(Daten!$A$2:$A$51,13)</f>
        <v>1</v>
      </c>
      <c r="D6" s="1">
        <f t="shared" si="0"/>
        <v>13</v>
      </c>
    </row>
    <row r="7" spans="1:4">
      <c r="A7" s="1">
        <v>14</v>
      </c>
      <c r="B7">
        <f>COUNTIF(Daten!$A$2:$A$51,14)</f>
        <v>2</v>
      </c>
      <c r="D7" s="1">
        <f t="shared" si="0"/>
        <v>28</v>
      </c>
    </row>
    <row r="8" spans="1:4">
      <c r="A8" s="1">
        <v>15</v>
      </c>
      <c r="B8">
        <f>COUNTIF(Daten!$A$2:$A$51,15)</f>
        <v>1</v>
      </c>
      <c r="D8" s="1">
        <f t="shared" si="0"/>
        <v>15</v>
      </c>
    </row>
    <row r="9" spans="1:4">
      <c r="A9" s="1">
        <v>16</v>
      </c>
      <c r="B9">
        <f>COUNTIF(Daten!$A$2:$A$51,16)</f>
        <v>1</v>
      </c>
      <c r="D9" s="1">
        <f t="shared" si="0"/>
        <v>16</v>
      </c>
    </row>
    <row r="10" spans="1:4">
      <c r="A10" s="1">
        <v>17</v>
      </c>
      <c r="B10">
        <f>COUNTIF(Daten!$A$2:$A$51,17)</f>
        <v>2</v>
      </c>
      <c r="D10" s="1">
        <f t="shared" si="0"/>
        <v>34</v>
      </c>
    </row>
    <row r="11" spans="1:4">
      <c r="A11" s="1">
        <v>18</v>
      </c>
      <c r="B11">
        <f>COUNTIF(Daten!$A$2:$A$51,18)</f>
        <v>3</v>
      </c>
      <c r="D11" s="1">
        <f t="shared" si="0"/>
        <v>54</v>
      </c>
    </row>
    <row r="12" spans="1:4">
      <c r="A12" s="1">
        <v>19</v>
      </c>
      <c r="B12">
        <f>COUNTIF(Daten!$A$2:$A$51,19)</f>
        <v>2</v>
      </c>
      <c r="D12" s="1">
        <f t="shared" si="0"/>
        <v>38</v>
      </c>
    </row>
    <row r="13" spans="1:4">
      <c r="A13" s="1">
        <v>20</v>
      </c>
      <c r="B13">
        <f>COUNTIF(Daten!$A$2:$A$51,20)</f>
        <v>5</v>
      </c>
      <c r="D13" s="1">
        <f t="shared" si="0"/>
        <v>100</v>
      </c>
    </row>
    <row r="14" spans="1:4">
      <c r="A14" s="1">
        <v>21</v>
      </c>
      <c r="B14">
        <f>COUNTIF(Daten!$A$2:$A$51,21)</f>
        <v>8</v>
      </c>
      <c r="D14" s="1">
        <f t="shared" si="0"/>
        <v>168</v>
      </c>
    </row>
    <row r="15" spans="1:4">
      <c r="A15" s="1">
        <v>22</v>
      </c>
      <c r="B15">
        <f>COUNTIF(Daten!$A$2:$A$51,22)</f>
        <v>6</v>
      </c>
      <c r="D15" s="1">
        <f t="shared" si="0"/>
        <v>132</v>
      </c>
    </row>
    <row r="16" spans="1:4">
      <c r="A16" s="1">
        <v>23</v>
      </c>
      <c r="B16">
        <f>COUNTIF(Daten!$A$2:$A$51,23)</f>
        <v>4</v>
      </c>
      <c r="D16" s="1">
        <f t="shared" si="0"/>
        <v>92</v>
      </c>
    </row>
    <row r="17" spans="1:9">
      <c r="A17" s="1">
        <v>24</v>
      </c>
      <c r="B17">
        <f>COUNTIF(Daten!$A$2:$A$51,24)</f>
        <v>2</v>
      </c>
      <c r="D17" s="1">
        <f t="shared" si="0"/>
        <v>48</v>
      </c>
      <c r="E17" s="3"/>
      <c r="F17" s="3"/>
      <c r="I17" s="4"/>
    </row>
    <row r="18" spans="1:9">
      <c r="A18" s="1">
        <v>25</v>
      </c>
      <c r="B18">
        <f>COUNTIF(Daten!$A$2:$A$51,25)</f>
        <v>5</v>
      </c>
      <c r="D18" s="1">
        <f t="shared" si="0"/>
        <v>125</v>
      </c>
    </row>
    <row r="19" spans="1:9">
      <c r="A19" s="1">
        <v>26</v>
      </c>
      <c r="B19">
        <f>COUNTIF(Daten!$A$2:$A$51,26)</f>
        <v>3</v>
      </c>
      <c r="D19" s="1">
        <f t="shared" si="0"/>
        <v>78</v>
      </c>
      <c r="G19" s="4"/>
    </row>
    <row r="20" spans="1:9">
      <c r="A20" s="1">
        <v>27</v>
      </c>
      <c r="B20">
        <f>COUNTIF(Daten!$A$2:$A$51,27)</f>
        <v>2</v>
      </c>
      <c r="D20" s="1">
        <f t="shared" si="0"/>
        <v>54</v>
      </c>
    </row>
    <row r="21" spans="1:9">
      <c r="A21" s="1">
        <v>28</v>
      </c>
      <c r="B21">
        <f>COUNTIF(Daten!$A$2:$A$51,28)</f>
        <v>1</v>
      </c>
      <c r="D21" s="1">
        <f t="shared" si="0"/>
        <v>28</v>
      </c>
    </row>
    <row r="22" spans="1:9">
      <c r="A22" s="1">
        <v>30</v>
      </c>
      <c r="B22">
        <f>COUNTIF(Daten!$A$2:$A$51,30)</f>
        <v>1</v>
      </c>
      <c r="D22" s="1">
        <f t="shared" si="0"/>
        <v>30</v>
      </c>
    </row>
    <row r="23" spans="1:9">
      <c r="A23" s="3" t="s">
        <v>0</v>
      </c>
      <c r="B23">
        <f>SUM(B5:B22)</f>
        <v>50</v>
      </c>
      <c r="D23" s="1">
        <f>SUM(D5:D22)</f>
        <v>1063</v>
      </c>
    </row>
    <row r="24" spans="1:9">
      <c r="A24" s="3"/>
      <c r="D24" s="1"/>
    </row>
    <row r="25" spans="1:9">
      <c r="A25" s="3"/>
      <c r="B25" s="2"/>
      <c r="C25" s="2"/>
      <c r="D25" s="1"/>
    </row>
    <row r="26" spans="1:9">
      <c r="A26" s="3"/>
      <c r="B26" s="2"/>
      <c r="C26" s="2"/>
      <c r="D26" s="1"/>
    </row>
    <row r="27" spans="1:9">
      <c r="A27" s="3"/>
      <c r="B27" s="2"/>
      <c r="C27" s="2"/>
      <c r="D27" s="1"/>
    </row>
    <row r="28" spans="1:9">
      <c r="A28" s="3"/>
      <c r="B28" s="2"/>
      <c r="C28" s="2"/>
      <c r="D28" s="1"/>
    </row>
    <row r="29" spans="1:9">
      <c r="A29" s="3"/>
      <c r="B29" s="2"/>
      <c r="C29" s="2"/>
      <c r="D29" s="1"/>
    </row>
    <row r="30" spans="1:9">
      <c r="A30" s="3"/>
      <c r="B30" s="2"/>
      <c r="C30" s="2"/>
      <c r="D30" s="1"/>
    </row>
    <row r="31" spans="1:9">
      <c r="A31" s="3"/>
      <c r="B31" s="2"/>
      <c r="C31" s="2"/>
      <c r="D31" s="1"/>
    </row>
    <row r="32" spans="1:9">
      <c r="A32" s="3"/>
      <c r="B32" s="2"/>
      <c r="C32" s="2"/>
      <c r="D32" s="1"/>
    </row>
    <row r="33" spans="1:4">
      <c r="A33" s="3"/>
      <c r="B33" s="2"/>
      <c r="C33" s="2"/>
      <c r="D33" s="1"/>
    </row>
    <row r="34" spans="1:4">
      <c r="A34" s="3"/>
      <c r="B34" s="2"/>
      <c r="C34" s="2"/>
      <c r="D34" s="1"/>
    </row>
    <row r="35" spans="1:4">
      <c r="A35" s="3"/>
      <c r="B35" s="2"/>
      <c r="C35" s="2"/>
      <c r="D35" s="1"/>
    </row>
    <row r="36" spans="1:4">
      <c r="A36" s="3"/>
      <c r="B36" s="2"/>
      <c r="C36" s="2"/>
      <c r="D36" s="1"/>
    </row>
    <row r="37" spans="1:4">
      <c r="A37" s="3"/>
      <c r="B37" s="2"/>
      <c r="C37" s="2"/>
      <c r="D37" s="1"/>
    </row>
    <row r="38" spans="1:4">
      <c r="A38" s="3"/>
      <c r="B38" s="2"/>
      <c r="C38" s="2"/>
      <c r="D38" s="1"/>
    </row>
    <row r="39" spans="1:4">
      <c r="A39" s="3"/>
      <c r="B39" s="2"/>
      <c r="C39" s="2"/>
      <c r="D39" s="1"/>
    </row>
    <row r="40" spans="1:4">
      <c r="A40" s="3"/>
      <c r="B40" s="2"/>
      <c r="C40" s="2"/>
      <c r="D40" s="1"/>
    </row>
    <row r="41" spans="1:4">
      <c r="A41" s="3"/>
      <c r="B41" s="2"/>
      <c r="C41" s="2"/>
      <c r="D41" s="1"/>
    </row>
    <row r="42" spans="1:4">
      <c r="A42" s="3"/>
      <c r="B42" s="2"/>
      <c r="C42" s="2"/>
      <c r="D42" s="1"/>
    </row>
    <row r="43" spans="1:4">
      <c r="A43" s="3"/>
      <c r="B43" s="2"/>
      <c r="C43" s="2"/>
      <c r="D43" s="1"/>
    </row>
    <row r="44" spans="1:4">
      <c r="A44" s="3"/>
      <c r="B44" s="2"/>
      <c r="C44" s="2"/>
      <c r="D44" s="1"/>
    </row>
    <row r="45" spans="1:4">
      <c r="A45" s="3"/>
      <c r="B45" s="2"/>
      <c r="C45" s="2"/>
      <c r="D45" s="1"/>
    </row>
    <row r="46" spans="1:4">
      <c r="A46" s="3"/>
      <c r="B46" s="2"/>
      <c r="C46" s="2"/>
      <c r="D46" s="1"/>
    </row>
    <row r="47" spans="1:4">
      <c r="A47" s="3"/>
      <c r="B47" s="2"/>
      <c r="C47" s="2"/>
      <c r="D47" s="1"/>
    </row>
    <row r="48" spans="1:4">
      <c r="A48" s="3"/>
      <c r="B48" s="2"/>
      <c r="C48" s="2"/>
      <c r="D48" s="1"/>
    </row>
    <row r="49" spans="1:8">
      <c r="A49" s="3"/>
      <c r="B49" s="2"/>
      <c r="C49" s="2"/>
      <c r="D49" s="1"/>
    </row>
    <row r="50" spans="1:8">
      <c r="A50" s="3"/>
      <c r="B50" s="2"/>
      <c r="C50" s="2"/>
      <c r="D50" s="1"/>
    </row>
    <row r="51" spans="1:8">
      <c r="A51" s="3"/>
      <c r="B51" s="2"/>
      <c r="C51" s="2"/>
      <c r="D51" s="1"/>
    </row>
    <row r="52" spans="1:8">
      <c r="A52" s="3"/>
      <c r="B52" s="2"/>
      <c r="C52" s="2"/>
      <c r="D52" s="1"/>
    </row>
    <row r="53" spans="1:8">
      <c r="A53" s="3"/>
      <c r="B53" s="2"/>
      <c r="C53" s="2"/>
      <c r="D53" s="1"/>
    </row>
    <row r="54" spans="1:8">
      <c r="A54" s="3"/>
      <c r="B54" s="2"/>
      <c r="C54" s="2"/>
      <c r="D54" s="1"/>
    </row>
    <row r="55" spans="1:8">
      <c r="A55" s="3"/>
      <c r="B55" s="2"/>
      <c r="C55" s="2"/>
      <c r="D55" s="1"/>
    </row>
    <row r="56" spans="1:8">
      <c r="A56" s="3"/>
      <c r="B56" s="2"/>
      <c r="C56" s="2"/>
      <c r="D56" s="1"/>
    </row>
    <row r="57" spans="1:8">
      <c r="A57" s="11" t="s">
        <v>5</v>
      </c>
      <c r="B57" s="2"/>
      <c r="C57" s="2"/>
      <c r="D57" s="1"/>
      <c r="H57" s="6">
        <v>2</v>
      </c>
    </row>
    <row r="59" spans="1:8" ht="12.75" customHeight="1">
      <c r="A59" s="16" t="s">
        <v>1</v>
      </c>
      <c r="B59" s="16"/>
      <c r="C59" s="16"/>
      <c r="D59" s="16"/>
      <c r="E59" s="17" t="s">
        <v>8</v>
      </c>
      <c r="F59" s="17"/>
      <c r="G59" s="18" t="s">
        <v>4</v>
      </c>
    </row>
    <row r="60" spans="1:8">
      <c r="A60" s="13" t="s">
        <v>2</v>
      </c>
      <c r="B60" s="5"/>
      <c r="C60" s="12"/>
      <c r="E60" s="17"/>
      <c r="F60" s="17"/>
      <c r="G60" s="19"/>
      <c r="H60" s="9" t="s">
        <v>10</v>
      </c>
    </row>
    <row r="61" spans="1:8">
      <c r="A61" s="4">
        <f>A5</f>
        <v>10</v>
      </c>
      <c r="B61" t="s">
        <v>3</v>
      </c>
      <c r="D61" s="4">
        <f>A5+$H$57</f>
        <v>12</v>
      </c>
      <c r="E61">
        <f>SUMIFS($B$5:$B$22,$A$5:$A$22,"&gt;=10",$A$5:$A$22,"&lt;12")</f>
        <v>1</v>
      </c>
      <c r="G61" s="4">
        <f t="shared" ref="G61:G71" si="1">(A61+D61)/2</f>
        <v>11</v>
      </c>
      <c r="H61" s="4">
        <f t="shared" ref="H61:H71" si="2">E61*G61</f>
        <v>11</v>
      </c>
    </row>
    <row r="62" spans="1:8">
      <c r="A62" s="4">
        <f>D61</f>
        <v>12</v>
      </c>
      <c r="B62" t="s">
        <v>3</v>
      </c>
      <c r="D62" s="4">
        <f t="shared" ref="D62:D71" si="3">A62+$H$57</f>
        <v>14</v>
      </c>
      <c r="E62">
        <f>SUMIFS($B$5:$B$22,$A$5:$A$22,"&gt;=12",$A$5:$A$22,"&lt;14")</f>
        <v>1</v>
      </c>
      <c r="G62" s="4">
        <f t="shared" si="1"/>
        <v>13</v>
      </c>
      <c r="H62" s="4">
        <f t="shared" si="2"/>
        <v>13</v>
      </c>
    </row>
    <row r="63" spans="1:8">
      <c r="A63" s="4">
        <f t="shared" ref="A63:A71" si="4">D62</f>
        <v>14</v>
      </c>
      <c r="B63" t="s">
        <v>3</v>
      </c>
      <c r="D63" s="4">
        <f t="shared" si="3"/>
        <v>16</v>
      </c>
      <c r="E63">
        <f>SUMIFS($B$5:$B$22,$A$5:$A$22,"&gt;=14",$A$5:$A$22,"&lt;16")</f>
        <v>3</v>
      </c>
      <c r="G63" s="4">
        <f t="shared" si="1"/>
        <v>15</v>
      </c>
      <c r="H63" s="4">
        <f t="shared" si="2"/>
        <v>45</v>
      </c>
    </row>
    <row r="64" spans="1:8">
      <c r="A64" s="4">
        <f t="shared" si="4"/>
        <v>16</v>
      </c>
      <c r="B64" t="s">
        <v>3</v>
      </c>
      <c r="D64" s="4">
        <f t="shared" si="3"/>
        <v>18</v>
      </c>
      <c r="E64">
        <f>SUMIFS($B$5:$B$22,$A$5:$A$22,"&gt;=16",$A$5:$A$22,"&lt;18")</f>
        <v>3</v>
      </c>
      <c r="G64" s="4">
        <f t="shared" si="1"/>
        <v>17</v>
      </c>
      <c r="H64" s="4">
        <f t="shared" si="2"/>
        <v>51</v>
      </c>
    </row>
    <row r="65" spans="1:8">
      <c r="A65" s="4">
        <f t="shared" si="4"/>
        <v>18</v>
      </c>
      <c r="B65" t="s">
        <v>3</v>
      </c>
      <c r="D65" s="4">
        <f t="shared" si="3"/>
        <v>20</v>
      </c>
      <c r="E65">
        <f>SUMIFS($B$5:$B$22,$A$5:$A$22,"&gt;=18",$A$5:$A$22,"&lt;20")</f>
        <v>5</v>
      </c>
      <c r="G65" s="4">
        <f t="shared" si="1"/>
        <v>19</v>
      </c>
      <c r="H65" s="4">
        <f t="shared" si="2"/>
        <v>95</v>
      </c>
    </row>
    <row r="66" spans="1:8">
      <c r="A66" s="4">
        <f t="shared" si="4"/>
        <v>20</v>
      </c>
      <c r="B66" t="s">
        <v>3</v>
      </c>
      <c r="D66" s="4">
        <f t="shared" si="3"/>
        <v>22</v>
      </c>
      <c r="E66">
        <f>SUMIFS($B$5:$B$22,$A$5:$A$22,"&gt;=20",$A$5:$A$22,"&lt;22")</f>
        <v>13</v>
      </c>
      <c r="G66" s="4">
        <f t="shared" si="1"/>
        <v>21</v>
      </c>
      <c r="H66" s="4">
        <f t="shared" si="2"/>
        <v>273</v>
      </c>
    </row>
    <row r="67" spans="1:8">
      <c r="A67" s="4">
        <f t="shared" si="4"/>
        <v>22</v>
      </c>
      <c r="B67" t="s">
        <v>3</v>
      </c>
      <c r="D67" s="4">
        <f t="shared" si="3"/>
        <v>24</v>
      </c>
      <c r="E67">
        <f>SUMIFS($B$5:$B$22,$A$5:$A$22,"&gt;=22",$A$5:$A$22,"&lt;24")</f>
        <v>10</v>
      </c>
      <c r="G67" s="4">
        <f t="shared" si="1"/>
        <v>23</v>
      </c>
      <c r="H67" s="4">
        <f t="shared" si="2"/>
        <v>230</v>
      </c>
    </row>
    <row r="68" spans="1:8">
      <c r="A68" s="4">
        <f t="shared" si="4"/>
        <v>24</v>
      </c>
      <c r="B68" t="s">
        <v>3</v>
      </c>
      <c r="D68" s="4">
        <f t="shared" si="3"/>
        <v>26</v>
      </c>
      <c r="E68">
        <f>SUMIFS($B$5:$B$22,$A$5:$A$22,"&gt;=24",$A$5:$A$22,"&lt;26")</f>
        <v>7</v>
      </c>
      <c r="G68" s="4">
        <f t="shared" si="1"/>
        <v>25</v>
      </c>
      <c r="H68" s="4">
        <f t="shared" si="2"/>
        <v>175</v>
      </c>
    </row>
    <row r="69" spans="1:8">
      <c r="A69" s="4">
        <f t="shared" si="4"/>
        <v>26</v>
      </c>
      <c r="B69" t="s">
        <v>3</v>
      </c>
      <c r="D69" s="4">
        <f t="shared" si="3"/>
        <v>28</v>
      </c>
      <c r="E69">
        <f>SUMIFS($B$5:$B$22,$A$5:$A$22,"&gt;=26",$A$5:$A$22,"&lt;28")</f>
        <v>5</v>
      </c>
      <c r="G69" s="4">
        <f t="shared" si="1"/>
        <v>27</v>
      </c>
      <c r="H69" s="4">
        <f t="shared" si="2"/>
        <v>135</v>
      </c>
    </row>
    <row r="70" spans="1:8">
      <c r="A70" s="4">
        <f t="shared" si="4"/>
        <v>28</v>
      </c>
      <c r="B70" t="s">
        <v>3</v>
      </c>
      <c r="D70" s="4">
        <f t="shared" si="3"/>
        <v>30</v>
      </c>
      <c r="E70">
        <f>SUMIFS($B$5:$B$22,$A$5:$A$22,"&gt;=28",$A$5:$A$22,"&lt;30")</f>
        <v>1</v>
      </c>
      <c r="G70" s="4">
        <f t="shared" si="1"/>
        <v>29</v>
      </c>
      <c r="H70" s="4">
        <f t="shared" si="2"/>
        <v>29</v>
      </c>
    </row>
    <row r="71" spans="1:8">
      <c r="A71" s="4">
        <f t="shared" si="4"/>
        <v>30</v>
      </c>
      <c r="B71" t="s">
        <v>3</v>
      </c>
      <c r="D71" s="4">
        <f t="shared" si="3"/>
        <v>32</v>
      </c>
      <c r="E71">
        <f>SUMIFS($B$5:$B$22,$A$5:$A$22,"&gt;=30",$A$5:$A$22,"&lt;32")</f>
        <v>1</v>
      </c>
      <c r="G71" s="4">
        <f t="shared" si="1"/>
        <v>31</v>
      </c>
      <c r="H71" s="4">
        <f t="shared" si="2"/>
        <v>31</v>
      </c>
    </row>
    <row r="72" spans="1:8">
      <c r="A72" s="4"/>
      <c r="D72" s="8" t="s">
        <v>0</v>
      </c>
      <c r="E72">
        <f>SUM(E61:E71)</f>
        <v>50</v>
      </c>
      <c r="G72" s="10"/>
      <c r="H72" s="4">
        <f>SUM(H61:H71)</f>
        <v>1088</v>
      </c>
    </row>
    <row r="75" spans="1:8">
      <c r="A75" s="11" t="s">
        <v>5</v>
      </c>
      <c r="B75" s="2"/>
      <c r="C75" s="2"/>
      <c r="D75" s="1"/>
      <c r="H75" s="6">
        <v>3</v>
      </c>
    </row>
    <row r="77" spans="1:8">
      <c r="A77" s="16" t="s">
        <v>1</v>
      </c>
      <c r="B77" s="16"/>
      <c r="C77" s="16"/>
      <c r="D77" s="16"/>
      <c r="E77" s="17" t="s">
        <v>8</v>
      </c>
      <c r="F77" s="17"/>
      <c r="G77" s="18" t="s">
        <v>4</v>
      </c>
    </row>
    <row r="78" spans="1:8">
      <c r="A78" s="13" t="s">
        <v>2</v>
      </c>
      <c r="B78" s="5"/>
      <c r="C78" s="12"/>
      <c r="E78" s="17"/>
      <c r="F78" s="17"/>
      <c r="G78" s="19"/>
      <c r="H78" s="9" t="s">
        <v>10</v>
      </c>
    </row>
    <row r="79" spans="1:8">
      <c r="A79" s="4">
        <f>A5</f>
        <v>10</v>
      </c>
      <c r="B79" s="7" t="s">
        <v>3</v>
      </c>
      <c r="C79" s="7"/>
      <c r="D79" s="4">
        <f t="shared" ref="D79:D85" si="5">A79+$H$75</f>
        <v>13</v>
      </c>
      <c r="E79">
        <f>SUMIFS($B$5:$B$22,$A$5:$A$22,"&gt;=10",$A$5:$A$22,"&lt;13")</f>
        <v>1</v>
      </c>
      <c r="F79" s="2"/>
      <c r="G79" s="4">
        <f t="shared" ref="G79:G85" si="6">(A79+D79)/2</f>
        <v>11.5</v>
      </c>
      <c r="H79" s="4">
        <f>E79*G79</f>
        <v>11.5</v>
      </c>
    </row>
    <row r="80" spans="1:8">
      <c r="A80" s="4">
        <f>D79</f>
        <v>13</v>
      </c>
      <c r="B80" s="7" t="s">
        <v>3</v>
      </c>
      <c r="C80" s="7"/>
      <c r="D80" s="4">
        <f t="shared" si="5"/>
        <v>16</v>
      </c>
      <c r="E80">
        <f>SUMIFS($B$5:$B$22,$A$5:$A$22,"&gt;=13",$A$5:$A$22,"&lt;16")</f>
        <v>4</v>
      </c>
      <c r="F80" s="2"/>
      <c r="G80" s="4">
        <f t="shared" si="6"/>
        <v>14.5</v>
      </c>
      <c r="H80" s="4">
        <f t="shared" ref="H80:H85" si="7">E80*G80</f>
        <v>58</v>
      </c>
    </row>
    <row r="81" spans="1:8">
      <c r="A81" s="4">
        <f t="shared" ref="A81:A85" si="8">D80</f>
        <v>16</v>
      </c>
      <c r="B81" s="7" t="s">
        <v>3</v>
      </c>
      <c r="C81" s="7"/>
      <c r="D81" s="4">
        <f t="shared" si="5"/>
        <v>19</v>
      </c>
      <c r="E81">
        <f>SUMIFS($B$5:$B$22,$A$5:$A$22,"&gt;=16",$A$5:$A$22,"&lt;19")</f>
        <v>6</v>
      </c>
      <c r="F81" s="2"/>
      <c r="G81" s="4">
        <f t="shared" si="6"/>
        <v>17.5</v>
      </c>
      <c r="H81" s="4">
        <f t="shared" si="7"/>
        <v>105</v>
      </c>
    </row>
    <row r="82" spans="1:8">
      <c r="A82" s="4">
        <f t="shared" si="8"/>
        <v>19</v>
      </c>
      <c r="B82" s="7" t="s">
        <v>3</v>
      </c>
      <c r="C82" s="7"/>
      <c r="D82" s="4">
        <f t="shared" si="5"/>
        <v>22</v>
      </c>
      <c r="E82">
        <f>SUMIFS($B$5:$B$22,$A$5:$A$22,"&gt;=19",$A$5:$A$22,"&lt;22")</f>
        <v>15</v>
      </c>
      <c r="F82" s="2"/>
      <c r="G82" s="4">
        <f t="shared" si="6"/>
        <v>20.5</v>
      </c>
      <c r="H82" s="4">
        <f t="shared" si="7"/>
        <v>307.5</v>
      </c>
    </row>
    <row r="83" spans="1:8">
      <c r="A83" s="4">
        <f t="shared" si="8"/>
        <v>22</v>
      </c>
      <c r="B83" s="7" t="s">
        <v>3</v>
      </c>
      <c r="C83" s="7"/>
      <c r="D83" s="4">
        <f t="shared" si="5"/>
        <v>25</v>
      </c>
      <c r="E83">
        <f>SUMIFS($B$5:$B$22,$A$5:$A$22,"&gt;=22",$A$5:$A$22,"&lt;25")</f>
        <v>12</v>
      </c>
      <c r="F83" s="2"/>
      <c r="G83" s="4">
        <f t="shared" si="6"/>
        <v>23.5</v>
      </c>
      <c r="H83" s="4">
        <f t="shared" si="7"/>
        <v>282</v>
      </c>
    </row>
    <row r="84" spans="1:8">
      <c r="A84" s="4">
        <f t="shared" si="8"/>
        <v>25</v>
      </c>
      <c r="B84" s="7" t="s">
        <v>3</v>
      </c>
      <c r="C84" s="7"/>
      <c r="D84" s="4">
        <f t="shared" si="5"/>
        <v>28</v>
      </c>
      <c r="E84">
        <f>SUMIFS($B$5:$B$22,$A$5:$A$22,"&gt;=25",$A$5:$A$22,"&lt;28")</f>
        <v>10</v>
      </c>
      <c r="F84" s="2"/>
      <c r="G84" s="4">
        <f t="shared" si="6"/>
        <v>26.5</v>
      </c>
      <c r="H84" s="4">
        <f t="shared" si="7"/>
        <v>265</v>
      </c>
    </row>
    <row r="85" spans="1:8">
      <c r="A85" s="4">
        <f t="shared" si="8"/>
        <v>28</v>
      </c>
      <c r="B85" s="7" t="s">
        <v>3</v>
      </c>
      <c r="C85" s="7"/>
      <c r="D85" s="4">
        <f t="shared" si="5"/>
        <v>31</v>
      </c>
      <c r="E85">
        <f>SUMIFS($B$5:$B$22,$A$5:$A$22,"&gt;=28",$A$5:$A$22,"&lt;31")</f>
        <v>2</v>
      </c>
      <c r="F85" s="2"/>
      <c r="G85" s="4">
        <f t="shared" si="6"/>
        <v>29.5</v>
      </c>
      <c r="H85" s="4">
        <f t="shared" si="7"/>
        <v>59</v>
      </c>
    </row>
    <row r="86" spans="1:8">
      <c r="A86" s="4"/>
      <c r="B86" s="7"/>
      <c r="C86" s="7"/>
      <c r="D86" s="8" t="s">
        <v>0</v>
      </c>
      <c r="E86">
        <f>SUM(E79:E85)</f>
        <v>50</v>
      </c>
      <c r="F86" s="2"/>
      <c r="H86" s="4">
        <f>SUM(H79:H85)</f>
        <v>1088</v>
      </c>
    </row>
    <row r="89" spans="1:8">
      <c r="A89" s="11" t="s">
        <v>5</v>
      </c>
      <c r="B89" s="2"/>
      <c r="C89" s="2"/>
      <c r="D89" s="1"/>
      <c r="H89" s="6">
        <v>4</v>
      </c>
    </row>
    <row r="91" spans="1:8">
      <c r="A91" s="16" t="s">
        <v>1</v>
      </c>
      <c r="B91" s="16"/>
      <c r="C91" s="16"/>
      <c r="D91" s="16"/>
      <c r="E91" s="17" t="s">
        <v>8</v>
      </c>
      <c r="F91" s="17"/>
      <c r="G91" s="18" t="s">
        <v>4</v>
      </c>
    </row>
    <row r="92" spans="1:8">
      <c r="A92" s="13" t="s">
        <v>2</v>
      </c>
      <c r="B92" s="14"/>
      <c r="C92" s="14"/>
      <c r="E92" s="17"/>
      <c r="F92" s="17"/>
      <c r="G92" s="19"/>
      <c r="H92" s="9" t="s">
        <v>10</v>
      </c>
    </row>
    <row r="93" spans="1:8">
      <c r="A93" s="4">
        <f>A5</f>
        <v>10</v>
      </c>
      <c r="B93" s="7" t="s">
        <v>3</v>
      </c>
      <c r="D93" s="4">
        <f t="shared" ref="D93:D98" si="9">A93+$H$89</f>
        <v>14</v>
      </c>
      <c r="E93">
        <f>SUMIFS($B$5:$B$22,$A$5:$A$22,"&gt;=10",$A$5:$A$22,"&lt;14")</f>
        <v>2</v>
      </c>
      <c r="G93" s="4">
        <f t="shared" ref="G93" si="10">(A93+D93)/2</f>
        <v>12</v>
      </c>
      <c r="H93" s="4">
        <f>E93*G93</f>
        <v>24</v>
      </c>
    </row>
    <row r="94" spans="1:8">
      <c r="A94" s="4">
        <f>D93</f>
        <v>14</v>
      </c>
      <c r="B94" s="7" t="s">
        <v>3</v>
      </c>
      <c r="D94" s="4">
        <f t="shared" si="9"/>
        <v>18</v>
      </c>
      <c r="E94">
        <f>SUMIFS($B$5:$B$22,$A$5:$A$22,"&gt;=14",$A$5:$A$22,"&lt;18")</f>
        <v>6</v>
      </c>
      <c r="G94" s="4">
        <f t="shared" ref="G94:G98" si="11">(A94+D94)/2</f>
        <v>16</v>
      </c>
      <c r="H94" s="4">
        <f t="shared" ref="H94:H98" si="12">E94*G94</f>
        <v>96</v>
      </c>
    </row>
    <row r="95" spans="1:8">
      <c r="A95" s="4">
        <f t="shared" ref="A95:A98" si="13">D94</f>
        <v>18</v>
      </c>
      <c r="B95" s="7" t="s">
        <v>3</v>
      </c>
      <c r="D95" s="4">
        <f t="shared" si="9"/>
        <v>22</v>
      </c>
      <c r="E95">
        <f>SUMIFS($B$5:$B$22,$A$5:$A$22,"&gt;=18",$A$5:$A$22,"&lt;22")</f>
        <v>18</v>
      </c>
      <c r="G95" s="4">
        <f t="shared" si="11"/>
        <v>20</v>
      </c>
      <c r="H95" s="4">
        <f t="shared" si="12"/>
        <v>360</v>
      </c>
    </row>
    <row r="96" spans="1:8">
      <c r="A96" s="4">
        <f t="shared" si="13"/>
        <v>22</v>
      </c>
      <c r="B96" s="7" t="s">
        <v>3</v>
      </c>
      <c r="D96" s="4">
        <f t="shared" si="9"/>
        <v>26</v>
      </c>
      <c r="E96">
        <f>SUMIFS($B$5:$B$22,$A$5:$A$22,"&gt;=22",$A$5:$A$22,"&lt;26")</f>
        <v>17</v>
      </c>
      <c r="G96" s="4">
        <f t="shared" si="11"/>
        <v>24</v>
      </c>
      <c r="H96" s="4">
        <f t="shared" si="12"/>
        <v>408</v>
      </c>
    </row>
    <row r="97" spans="1:8">
      <c r="A97" s="4">
        <f t="shared" si="13"/>
        <v>26</v>
      </c>
      <c r="B97" s="7" t="s">
        <v>3</v>
      </c>
      <c r="D97" s="4">
        <f t="shared" si="9"/>
        <v>30</v>
      </c>
      <c r="E97">
        <f>SUMIFS($B$5:$B$22,$A$5:$A$22,"&gt;=26",$A$5:$A$22,"&lt;30")</f>
        <v>6</v>
      </c>
      <c r="G97" s="4">
        <f t="shared" si="11"/>
        <v>28</v>
      </c>
      <c r="H97" s="4">
        <f t="shared" si="12"/>
        <v>168</v>
      </c>
    </row>
    <row r="98" spans="1:8">
      <c r="A98" s="4">
        <f t="shared" si="13"/>
        <v>30</v>
      </c>
      <c r="B98" s="7" t="s">
        <v>3</v>
      </c>
      <c r="D98" s="4">
        <f t="shared" si="9"/>
        <v>34</v>
      </c>
      <c r="E98">
        <f>SUMIFS($B$5:$B$22,$A$5:$A$22,"&gt;=30",$A$5:$A$22,"&lt;34")</f>
        <v>1</v>
      </c>
      <c r="G98" s="4">
        <f t="shared" si="11"/>
        <v>32</v>
      </c>
      <c r="H98" s="4">
        <f t="shared" si="12"/>
        <v>32</v>
      </c>
    </row>
    <row r="99" spans="1:8">
      <c r="A99" s="4"/>
      <c r="B99" s="7"/>
      <c r="D99" s="8" t="s">
        <v>0</v>
      </c>
      <c r="E99">
        <f>SUM(E93:E98)</f>
        <v>50</v>
      </c>
      <c r="H99" s="4">
        <f>SUM(H93:H98)</f>
        <v>1088</v>
      </c>
    </row>
    <row r="102" spans="1:8">
      <c r="A102" s="11" t="s">
        <v>5</v>
      </c>
      <c r="B102" s="2"/>
      <c r="C102" s="2"/>
      <c r="D102" s="1"/>
      <c r="H102" s="6">
        <v>5</v>
      </c>
    </row>
    <row r="104" spans="1:8">
      <c r="A104" s="16" t="s">
        <v>1</v>
      </c>
      <c r="B104" s="16"/>
      <c r="C104" s="16"/>
      <c r="D104" s="16"/>
      <c r="E104" s="17" t="s">
        <v>8</v>
      </c>
      <c r="F104" s="17"/>
      <c r="G104" s="18" t="s">
        <v>4</v>
      </c>
    </row>
    <row r="105" spans="1:8">
      <c r="A105" s="13" t="s">
        <v>2</v>
      </c>
      <c r="B105" s="15"/>
      <c r="C105" s="15"/>
      <c r="E105" s="17"/>
      <c r="F105" s="17"/>
      <c r="G105" s="19"/>
      <c r="H105" s="9" t="s">
        <v>10</v>
      </c>
    </row>
    <row r="106" spans="1:8">
      <c r="A106" s="4">
        <f>A5</f>
        <v>10</v>
      </c>
      <c r="B106" s="7" t="s">
        <v>3</v>
      </c>
      <c r="D106" s="4">
        <f>A106+$H$102</f>
        <v>15</v>
      </c>
      <c r="E106">
        <f>SUMIFS($B$5:$B$22,$A$5:$A$22,"&gt;=10",$A$5:$A$22,"&lt;15")</f>
        <v>4</v>
      </c>
      <c r="G106" s="4">
        <f t="shared" ref="G106" si="14">(A106+D106)/2</f>
        <v>12.5</v>
      </c>
      <c r="H106" s="4">
        <f>E106*G106</f>
        <v>50</v>
      </c>
    </row>
    <row r="107" spans="1:8">
      <c r="A107" s="4">
        <f>D106</f>
        <v>15</v>
      </c>
      <c r="B107" s="7" t="s">
        <v>3</v>
      </c>
      <c r="D107" s="4">
        <f>A107+$H$102</f>
        <v>20</v>
      </c>
      <c r="E107">
        <f>SUMIFS($B$5:$B$22,$A$5:$A$22,"&gt;=15",$A$5:$A$22,"&lt;20")</f>
        <v>9</v>
      </c>
      <c r="G107" s="4">
        <f t="shared" ref="G107:G110" si="15">(A107+D107)/2</f>
        <v>17.5</v>
      </c>
      <c r="H107" s="4">
        <f t="shared" ref="H107:H110" si="16">E107*G107</f>
        <v>157.5</v>
      </c>
    </row>
    <row r="108" spans="1:8">
      <c r="A108" s="4">
        <f t="shared" ref="A108:A110" si="17">D107</f>
        <v>20</v>
      </c>
      <c r="B108" s="7" t="s">
        <v>3</v>
      </c>
      <c r="D108" s="4">
        <f t="shared" ref="D108:D110" si="18">A108+$H$102</f>
        <v>25</v>
      </c>
      <c r="E108">
        <f>SUMIFS($B$5:$B$22,$A$5:$A$22,"&gt;=20",$A$5:$A$22,"&lt;25")</f>
        <v>25</v>
      </c>
      <c r="G108" s="4">
        <f t="shared" si="15"/>
        <v>22.5</v>
      </c>
      <c r="H108" s="4">
        <f t="shared" si="16"/>
        <v>562.5</v>
      </c>
    </row>
    <row r="109" spans="1:8">
      <c r="A109" s="4">
        <f t="shared" si="17"/>
        <v>25</v>
      </c>
      <c r="B109" s="7" t="s">
        <v>3</v>
      </c>
      <c r="D109" s="4">
        <f t="shared" si="18"/>
        <v>30</v>
      </c>
      <c r="E109">
        <f>SUMIFS($B$5:$B$22,$A$5:$A$22,"&gt;=25",$A$5:$A$22,"&lt;30")</f>
        <v>11</v>
      </c>
      <c r="G109" s="4">
        <f t="shared" si="15"/>
        <v>27.5</v>
      </c>
      <c r="H109" s="4">
        <f t="shared" si="16"/>
        <v>302.5</v>
      </c>
    </row>
    <row r="110" spans="1:8">
      <c r="A110" s="4">
        <f t="shared" si="17"/>
        <v>30</v>
      </c>
      <c r="B110" s="7" t="s">
        <v>3</v>
      </c>
      <c r="D110" s="4">
        <f t="shared" si="18"/>
        <v>35</v>
      </c>
      <c r="E110">
        <f>SUMIFS($B$5:$B$22,$A$5:$A$22,"&gt;=30",$A$5:$A$22,"&lt;35")</f>
        <v>1</v>
      </c>
      <c r="G110" s="4">
        <f t="shared" si="15"/>
        <v>32.5</v>
      </c>
      <c r="H110" s="4">
        <f t="shared" si="16"/>
        <v>32.5</v>
      </c>
    </row>
    <row r="111" spans="1:8">
      <c r="D111" s="8" t="s">
        <v>0</v>
      </c>
      <c r="E111">
        <f>SUM(E106:E110)</f>
        <v>50</v>
      </c>
      <c r="H111" s="4">
        <f>SUM(H106:H110)</f>
        <v>1105</v>
      </c>
    </row>
  </sheetData>
  <mergeCells count="14">
    <mergeCell ref="A104:D104"/>
    <mergeCell ref="E104:F105"/>
    <mergeCell ref="G104:G105"/>
    <mergeCell ref="A3:A4"/>
    <mergeCell ref="A59:D59"/>
    <mergeCell ref="B3:C4"/>
    <mergeCell ref="E59:F60"/>
    <mergeCell ref="E77:F78"/>
    <mergeCell ref="A91:D91"/>
    <mergeCell ref="E91:F92"/>
    <mergeCell ref="G91:G92"/>
    <mergeCell ref="G59:G60"/>
    <mergeCell ref="A77:D77"/>
    <mergeCell ref="G77:G78"/>
  </mergeCells>
  <phoneticPr fontId="2" type="noConversion"/>
  <pageMargins left="0.78740157480314965" right="0" top="0.98425196850393704" bottom="0.98425196850393704" header="0.51181102362204722" footer="0.51181102362204722"/>
  <pageSetup paperSize="9" orientation="portrait" r:id="rId1"/>
  <headerFooter alignWithMargins="0">
    <oddHeader>&amp;C&amp;"Arial,Fett"&amp;12Unklassierte und klassierte Häufigkeitsverteilungen</oddHeader>
    <oddFooter>&amp;L&amp;6Quelle für das Beispiel:
K. Scharnbacher, Statistik im Betrieb,
5. Aufl. Wiesbaden 1986, S. 30 ff.&amp;C- &amp;P -&amp;R&amp;6&amp;F</oddFooter>
  </headerFooter>
  <ignoredErrors>
    <ignoredError sqref="G7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2"/>
  <sheetViews>
    <sheetView topLeftCell="A22" workbookViewId="0"/>
  </sheetViews>
  <sheetFormatPr baseColWidth="10" defaultRowHeight="12.75"/>
  <sheetData>
    <row r="1" spans="1:1">
      <c r="A1" s="7" t="s">
        <v>7</v>
      </c>
    </row>
    <row r="2" spans="1:1">
      <c r="A2">
        <v>10</v>
      </c>
    </row>
    <row r="3" spans="1:1">
      <c r="A3">
        <v>13</v>
      </c>
    </row>
    <row r="4" spans="1:1">
      <c r="A4">
        <v>14</v>
      </c>
    </row>
    <row r="5" spans="1:1">
      <c r="A5">
        <v>14</v>
      </c>
    </row>
    <row r="6" spans="1:1">
      <c r="A6">
        <v>15</v>
      </c>
    </row>
    <row r="7" spans="1:1">
      <c r="A7">
        <v>16</v>
      </c>
    </row>
    <row r="8" spans="1:1">
      <c r="A8">
        <v>17</v>
      </c>
    </row>
    <row r="9" spans="1:1">
      <c r="A9">
        <v>17</v>
      </c>
    </row>
    <row r="10" spans="1:1">
      <c r="A10">
        <v>18</v>
      </c>
    </row>
    <row r="11" spans="1:1">
      <c r="A11">
        <v>18</v>
      </c>
    </row>
    <row r="12" spans="1:1">
      <c r="A12">
        <v>18</v>
      </c>
    </row>
    <row r="13" spans="1:1">
      <c r="A13">
        <v>19</v>
      </c>
    </row>
    <row r="14" spans="1:1">
      <c r="A14">
        <v>19</v>
      </c>
    </row>
    <row r="15" spans="1:1">
      <c r="A15">
        <v>20</v>
      </c>
    </row>
    <row r="16" spans="1:1">
      <c r="A16">
        <v>20</v>
      </c>
    </row>
    <row r="17" spans="1:1">
      <c r="A17">
        <v>20</v>
      </c>
    </row>
    <row r="18" spans="1:1">
      <c r="A18">
        <v>20</v>
      </c>
    </row>
    <row r="19" spans="1:1">
      <c r="A19">
        <v>20</v>
      </c>
    </row>
    <row r="20" spans="1:1">
      <c r="A20">
        <v>21</v>
      </c>
    </row>
    <row r="21" spans="1:1">
      <c r="A21">
        <v>21</v>
      </c>
    </row>
    <row r="22" spans="1:1">
      <c r="A22">
        <v>21</v>
      </c>
    </row>
    <row r="23" spans="1:1">
      <c r="A23">
        <v>21</v>
      </c>
    </row>
    <row r="24" spans="1:1">
      <c r="A24">
        <v>21</v>
      </c>
    </row>
    <row r="25" spans="1:1">
      <c r="A25">
        <v>21</v>
      </c>
    </row>
    <row r="26" spans="1:1">
      <c r="A26">
        <v>21</v>
      </c>
    </row>
    <row r="27" spans="1:1">
      <c r="A27">
        <v>21</v>
      </c>
    </row>
    <row r="28" spans="1:1">
      <c r="A28">
        <v>22</v>
      </c>
    </row>
    <row r="29" spans="1:1">
      <c r="A29">
        <v>22</v>
      </c>
    </row>
    <row r="30" spans="1:1">
      <c r="A30">
        <v>22</v>
      </c>
    </row>
    <row r="31" spans="1:1">
      <c r="A31">
        <v>22</v>
      </c>
    </row>
    <row r="32" spans="1:1">
      <c r="A32">
        <v>22</v>
      </c>
    </row>
    <row r="33" spans="1:1">
      <c r="A33">
        <v>22</v>
      </c>
    </row>
    <row r="34" spans="1:1">
      <c r="A34">
        <v>23</v>
      </c>
    </row>
    <row r="35" spans="1:1">
      <c r="A35">
        <v>23</v>
      </c>
    </row>
    <row r="36" spans="1:1">
      <c r="A36">
        <v>23</v>
      </c>
    </row>
    <row r="37" spans="1:1">
      <c r="A37">
        <v>23</v>
      </c>
    </row>
    <row r="38" spans="1:1">
      <c r="A38">
        <v>24</v>
      </c>
    </row>
    <row r="39" spans="1:1">
      <c r="A39">
        <v>24</v>
      </c>
    </row>
    <row r="40" spans="1:1">
      <c r="A40">
        <v>25</v>
      </c>
    </row>
    <row r="41" spans="1:1">
      <c r="A41">
        <v>25</v>
      </c>
    </row>
    <row r="42" spans="1:1">
      <c r="A42">
        <v>25</v>
      </c>
    </row>
    <row r="43" spans="1:1">
      <c r="A43">
        <v>25</v>
      </c>
    </row>
    <row r="44" spans="1:1">
      <c r="A44">
        <v>25</v>
      </c>
    </row>
    <row r="45" spans="1:1">
      <c r="A45">
        <v>26</v>
      </c>
    </row>
    <row r="46" spans="1:1">
      <c r="A46">
        <v>26</v>
      </c>
    </row>
    <row r="47" spans="1:1">
      <c r="A47">
        <v>26</v>
      </c>
    </row>
    <row r="48" spans="1:1">
      <c r="A48">
        <v>27</v>
      </c>
    </row>
    <row r="49" spans="1:1">
      <c r="A49">
        <v>27</v>
      </c>
    </row>
    <row r="50" spans="1:1">
      <c r="A50">
        <v>28</v>
      </c>
    </row>
    <row r="51" spans="1:1">
      <c r="A51">
        <v>30</v>
      </c>
    </row>
    <row r="52" spans="1:1">
      <c r="A52">
        <f>SUM(A2:A51)</f>
        <v>1063</v>
      </c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Daten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cp:lastPrinted>2011-08-14T14:25:48Z</cp:lastPrinted>
  <dcterms:created xsi:type="dcterms:W3CDTF">2011-08-07T14:31:27Z</dcterms:created>
  <dcterms:modified xsi:type="dcterms:W3CDTF">2011-09-11T10:43:57Z</dcterms:modified>
</cp:coreProperties>
</file>